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0"/>
  </bookViews>
  <sheets>
    <sheet name="tab. č. 1 - úpravy zruš. Org" sheetId="1" r:id="rId1"/>
    <sheet name="List1" sheetId="2" r:id="rId2"/>
    <sheet name="List2" sheetId="3" r:id="rId3"/>
    <sheet name="List3" sheetId="4" r:id="rId4"/>
  </sheets>
  <definedNames>
    <definedName name="_xlnm.Print_Titles" localSheetId="0">'tab. č. 1 - úpravy zruš. Org'!$A:$C,'tab. č. 1 - úpravy zruš. Org'!$1:$2</definedName>
  </definedNames>
  <calcPr fullCalcOnLoad="1"/>
</workbook>
</file>

<file path=xl/sharedStrings.xml><?xml version="1.0" encoding="utf-8"?>
<sst xmlns="http://schemas.openxmlformats.org/spreadsheetml/2006/main" count="77" uniqueCount="39">
  <si>
    <t>org.</t>
  </si>
  <si>
    <t>par.</t>
  </si>
  <si>
    <t>platy PED</t>
  </si>
  <si>
    <t>platy NEPED</t>
  </si>
  <si>
    <t>OON PED</t>
  </si>
  <si>
    <t>OON NEPED</t>
  </si>
  <si>
    <t>odvody</t>
  </si>
  <si>
    <t>FKSP</t>
  </si>
  <si>
    <t>ONIV</t>
  </si>
  <si>
    <t>Vyšší odborná škola rozvoje venkova a Střední zemědělská škola, Hořice, Riegrova 1403</t>
  </si>
  <si>
    <t>Obchodní akademie, Hořice, Šalounova 919</t>
  </si>
  <si>
    <t>Gymnázium a Střední odborná škola, Hořice, Husova 1414</t>
  </si>
  <si>
    <t>příspěvková organizace</t>
  </si>
  <si>
    <t xml:space="preserve">    nový rozpočet zrušené organizace - výše čerpání dotace</t>
  </si>
  <si>
    <t xml:space="preserve">    změna - přesun nečerpané části rozpočtu na nástupnickou org. č. 57</t>
  </si>
  <si>
    <t>NIV celkem</t>
  </si>
  <si>
    <t>Střední odborná škola a Střední odborné učiliště, Nové Město nad Metují, Školní 1377
   ukazatel k 17.8.2011 před zapracováním dopadů org. změn</t>
  </si>
  <si>
    <t>Střední průmyslová škola, Nové Město nad Metují, Československé armády 376
   ukazatel k 17.8.2011 před zapracováním dopadů org. změn</t>
  </si>
  <si>
    <t xml:space="preserve">nový rozpočet SPŠ, SOŠ a SOU, Nové Město nad Metují </t>
  </si>
  <si>
    <t>Střední odborná škola a Střední odborné učiliště, Nové Město nad Metují, Školní 1377
   rozpočet dotace pro rok 2011 platný k 31.7.2011</t>
  </si>
  <si>
    <t xml:space="preserve">dotace z RP "Specifika" -  ÚZ 33 015 </t>
  </si>
  <si>
    <t>Střední průmyslová škola, Nové Město nad Metují, Československé armády 376
    poskytnuto k 31.7.2011</t>
  </si>
  <si>
    <t>Střední odborná škola a Střední odborné učiliště, Nové Město nad Metují, Školní 1377
    poskytnuto k 31.7.2011</t>
  </si>
  <si>
    <t>změna - posílení o nečerpanou část rozpočtu zrušené org. 43</t>
  </si>
  <si>
    <t>tab. č. 1</t>
  </si>
  <si>
    <t>Rada KHK dne 31.8.2011</t>
  </si>
  <si>
    <t>částky v Kč</t>
  </si>
  <si>
    <t>Střední průmyslová škola, Nové Město nad Metují, Československé armády 376
    rozpočet dotace pro rok 2011 platný k 31.7.2011</t>
  </si>
  <si>
    <t>Vyšší odborná škola rozvoje venkova a Střední zemědělská škola, Hořice, Riegrova 1403
   ukazatel k 17.8.2011 před zapracováním dopadů org. změn</t>
  </si>
  <si>
    <t xml:space="preserve">    změna - přesun nečerpané části rozpočtu na nástupnickou org. č. 91</t>
  </si>
  <si>
    <t>Gymnázium a Střední odborná škola, Hořice, Husova 1414
   ukazatel k 17.8.2011 před zapracováním dopadů org. změn</t>
  </si>
  <si>
    <t>nový rozpočet Gymnázia, střední odborné školy, středního odborného učiliště a vyšší odborné školy, Hořice</t>
  </si>
  <si>
    <t>Obchodní akademie, Hořice, Šalounova 919
   ukazatel k 17.8.2011 před zapracováním dopadů org. změn</t>
  </si>
  <si>
    <t xml:space="preserve">   změna - posílení o nečerpanou část rozpočtu zrušené org. 98 a 96</t>
  </si>
  <si>
    <t xml:space="preserve">   změna - posílení o nečerpanou část rozpočtu zrušené org. 43</t>
  </si>
  <si>
    <t>dotace na přímé NIV - úprava ukazatelů - ÚZ 33 353</t>
  </si>
  <si>
    <t>dotace na posílení platové úrovně VŠ pedag. - ÚZ 33 027</t>
  </si>
  <si>
    <t>limit zam.</t>
  </si>
  <si>
    <t>Úpravy ukazatelů státních účelových dotací krajských PO školství dotčených organizační změnou k 1.8.2011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</si>
</sst>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ck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/>
      <top/>
      <bottom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10" xfId="47" applyFont="1" applyBorder="1" applyAlignment="1">
      <alignment horizontal="center" wrapText="1"/>
      <protection/>
    </xf>
    <xf numFmtId="0" fontId="3" fillId="0" borderId="11" xfId="47" applyFont="1" applyBorder="1" applyAlignment="1">
      <alignment horizontal="center" wrapText="1"/>
      <protection/>
    </xf>
    <xf numFmtId="0" fontId="3" fillId="0" borderId="12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2" fillId="0" borderId="0" xfId="47" applyFill="1" applyBorder="1">
      <alignment/>
      <protection/>
    </xf>
    <xf numFmtId="164" fontId="2" fillId="0" borderId="0" xfId="47" applyNumberFormat="1" applyFill="1" applyBorder="1">
      <alignment/>
      <protection/>
    </xf>
    <xf numFmtId="164" fontId="5" fillId="0" borderId="0" xfId="47" applyNumberFormat="1" applyFont="1" applyFill="1" applyBorder="1">
      <alignment/>
      <protection/>
    </xf>
    <xf numFmtId="0" fontId="3" fillId="0" borderId="0" xfId="47" applyFont="1">
      <alignment/>
      <protection/>
    </xf>
    <xf numFmtId="164" fontId="6" fillId="0" borderId="0" xfId="47" applyNumberFormat="1" applyFont="1" applyFill="1" applyBorder="1">
      <alignment/>
      <protection/>
    </xf>
    <xf numFmtId="0" fontId="6" fillId="0" borderId="0" xfId="47" applyFont="1">
      <alignment/>
      <protection/>
    </xf>
    <xf numFmtId="0" fontId="3" fillId="0" borderId="13" xfId="47" applyFont="1" applyBorder="1" applyAlignment="1">
      <alignment horizontal="center"/>
      <protection/>
    </xf>
    <xf numFmtId="164" fontId="2" fillId="0" borderId="14" xfId="47" applyNumberFormat="1" applyBorder="1">
      <alignment/>
      <protection/>
    </xf>
    <xf numFmtId="0" fontId="3" fillId="0" borderId="15" xfId="47" applyFont="1" applyBorder="1" applyAlignment="1">
      <alignment horizontal="center"/>
      <protection/>
    </xf>
    <xf numFmtId="164" fontId="3" fillId="0" borderId="0" xfId="47" applyNumberFormat="1" applyFont="1">
      <alignment/>
      <protection/>
    </xf>
    <xf numFmtId="164" fontId="2" fillId="0" borderId="16" xfId="47" applyNumberFormat="1" applyBorder="1">
      <alignment/>
      <protection/>
    </xf>
    <xf numFmtId="164" fontId="2" fillId="0" borderId="17" xfId="47" applyNumberFormat="1" applyBorder="1">
      <alignment/>
      <protection/>
    </xf>
    <xf numFmtId="164" fontId="2" fillId="0" borderId="18" xfId="47" applyNumberFormat="1" applyBorder="1">
      <alignment/>
      <protection/>
    </xf>
    <xf numFmtId="0" fontId="2" fillId="0" borderId="0" xfId="47" applyFill="1" applyBorder="1" applyAlignment="1">
      <alignment horizontal="right"/>
      <protection/>
    </xf>
    <xf numFmtId="164" fontId="2" fillId="4" borderId="19" xfId="47" applyNumberFormat="1" applyFill="1" applyBorder="1">
      <alignment/>
      <protection/>
    </xf>
    <xf numFmtId="164" fontId="0" fillId="0" borderId="0" xfId="0" applyNumberFormat="1" applyFill="1" applyBorder="1" applyAlignment="1">
      <alignment/>
    </xf>
    <xf numFmtId="164" fontId="2" fillId="0" borderId="20" xfId="47" applyNumberFormat="1" applyBorder="1">
      <alignment/>
      <protection/>
    </xf>
    <xf numFmtId="164" fontId="2" fillId="0" borderId="21" xfId="47" applyNumberFormat="1" applyBorder="1">
      <alignment/>
      <protection/>
    </xf>
    <xf numFmtId="164" fontId="2" fillId="0" borderId="22" xfId="47" applyNumberFormat="1" applyBorder="1">
      <alignment/>
      <protection/>
    </xf>
    <xf numFmtId="164" fontId="2" fillId="0" borderId="23" xfId="47" applyNumberFormat="1" applyBorder="1">
      <alignment/>
      <protection/>
    </xf>
    <xf numFmtId="164" fontId="0" fillId="33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0" fontId="6" fillId="0" borderId="0" xfId="47" applyFont="1" applyFill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4" fillId="0" borderId="0" xfId="47" applyFont="1" applyFill="1" applyBorder="1">
      <alignment/>
      <protection/>
    </xf>
    <xf numFmtId="164" fontId="2" fillId="0" borderId="26" xfId="47" applyNumberFormat="1" applyBorder="1">
      <alignment/>
      <protection/>
    </xf>
    <xf numFmtId="164" fontId="2" fillId="0" borderId="27" xfId="47" applyNumberFormat="1" applyBorder="1">
      <alignment/>
      <protection/>
    </xf>
    <xf numFmtId="164" fontId="2" fillId="0" borderId="28" xfId="47" applyNumberFormat="1" applyBorder="1">
      <alignment/>
      <protection/>
    </xf>
    <xf numFmtId="164" fontId="2" fillId="0" borderId="29" xfId="47" applyNumberFormat="1" applyBorder="1">
      <alignment/>
      <protection/>
    </xf>
    <xf numFmtId="164" fontId="2" fillId="4" borderId="30" xfId="47" applyNumberFormat="1" applyFill="1" applyBorder="1">
      <alignment/>
      <protection/>
    </xf>
    <xf numFmtId="164" fontId="2" fillId="4" borderId="31" xfId="47" applyNumberFormat="1" applyFill="1" applyBorder="1">
      <alignment/>
      <protection/>
    </xf>
    <xf numFmtId="164" fontId="0" fillId="33" borderId="32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5" xfId="0" applyNumberForma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2" fillId="4" borderId="37" xfId="47" applyNumberFormat="1" applyFill="1" applyBorder="1">
      <alignment/>
      <protection/>
    </xf>
    <xf numFmtId="0" fontId="3" fillId="0" borderId="15" xfId="47" applyFont="1" applyBorder="1" applyAlignment="1">
      <alignment horizontal="center" vertical="center"/>
      <protection/>
    </xf>
    <xf numFmtId="164" fontId="3" fillId="33" borderId="24" xfId="47" applyNumberFormat="1" applyFont="1" applyFill="1" applyBorder="1">
      <alignment/>
      <protection/>
    </xf>
    <xf numFmtId="164" fontId="3" fillId="33" borderId="32" xfId="47" applyNumberFormat="1" applyFont="1" applyFill="1" applyBorder="1">
      <alignment/>
      <protection/>
    </xf>
    <xf numFmtId="164" fontId="3" fillId="33" borderId="25" xfId="47" applyNumberFormat="1" applyFont="1" applyFill="1" applyBorder="1">
      <alignment/>
      <protection/>
    </xf>
    <xf numFmtId="164" fontId="3" fillId="33" borderId="33" xfId="47" applyNumberFormat="1" applyFont="1" applyFill="1" applyBorder="1">
      <alignment/>
      <protection/>
    </xf>
    <xf numFmtId="164" fontId="3" fillId="33" borderId="34" xfId="47" applyNumberFormat="1" applyFont="1" applyFill="1" applyBorder="1">
      <alignment/>
      <protection/>
    </xf>
    <xf numFmtId="164" fontId="3" fillId="33" borderId="35" xfId="47" applyNumberFormat="1" applyFont="1" applyFill="1" applyBorder="1">
      <alignment/>
      <protection/>
    </xf>
    <xf numFmtId="164" fontId="3" fillId="4" borderId="38" xfId="47" applyNumberFormat="1" applyFont="1" applyFill="1" applyBorder="1">
      <alignment/>
      <protection/>
    </xf>
    <xf numFmtId="164" fontId="2" fillId="33" borderId="32" xfId="47" applyNumberFormat="1" applyFill="1" applyBorder="1">
      <alignment/>
      <protection/>
    </xf>
    <xf numFmtId="164" fontId="2" fillId="33" borderId="24" xfId="47" applyNumberFormat="1" applyFill="1" applyBorder="1">
      <alignment/>
      <protection/>
    </xf>
    <xf numFmtId="164" fontId="2" fillId="33" borderId="25" xfId="47" applyNumberFormat="1" applyFill="1" applyBorder="1">
      <alignment/>
      <protection/>
    </xf>
    <xf numFmtId="164" fontId="2" fillId="33" borderId="33" xfId="47" applyNumberFormat="1" applyFill="1" applyBorder="1">
      <alignment/>
      <protection/>
    </xf>
    <xf numFmtId="164" fontId="2" fillId="33" borderId="34" xfId="47" applyNumberFormat="1" applyFill="1" applyBorder="1">
      <alignment/>
      <protection/>
    </xf>
    <xf numFmtId="164" fontId="2" fillId="33" borderId="35" xfId="47" applyNumberFormat="1" applyFill="1" applyBorder="1">
      <alignment/>
      <protection/>
    </xf>
    <xf numFmtId="164" fontId="2" fillId="33" borderId="38" xfId="47" applyNumberFormat="1" applyFill="1" applyBorder="1">
      <alignment/>
      <protection/>
    </xf>
    <xf numFmtId="0" fontId="3" fillId="0" borderId="39" xfId="47" applyFont="1" applyFill="1" applyBorder="1" applyAlignment="1">
      <alignment horizontal="center"/>
      <protection/>
    </xf>
    <xf numFmtId="0" fontId="3" fillId="0" borderId="40" xfId="47" applyFont="1" applyFill="1" applyBorder="1" applyAlignment="1">
      <alignment horizontal="center"/>
      <protection/>
    </xf>
    <xf numFmtId="0" fontId="4" fillId="0" borderId="40" xfId="47" applyFont="1" applyFill="1" applyBorder="1">
      <alignment/>
      <protection/>
    </xf>
    <xf numFmtId="164" fontId="0" fillId="0" borderId="40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0" fontId="3" fillId="0" borderId="42" xfId="47" applyFont="1" applyBorder="1" applyAlignment="1">
      <alignment horizontal="center"/>
      <protection/>
    </xf>
    <xf numFmtId="164" fontId="2" fillId="0" borderId="43" xfId="47" applyNumberFormat="1" applyBorder="1">
      <alignment/>
      <protection/>
    </xf>
    <xf numFmtId="164" fontId="2" fillId="0" borderId="44" xfId="47" applyNumberFormat="1" applyBorder="1">
      <alignment/>
      <protection/>
    </xf>
    <xf numFmtId="164" fontId="2" fillId="0" borderId="45" xfId="47" applyNumberFormat="1" applyBorder="1">
      <alignment/>
      <protection/>
    </xf>
    <xf numFmtId="164" fontId="2" fillId="0" borderId="46" xfId="47" applyNumberFormat="1" applyBorder="1">
      <alignment/>
      <protection/>
    </xf>
    <xf numFmtId="164" fontId="2" fillId="0" borderId="47" xfId="47" applyNumberFormat="1" applyBorder="1">
      <alignment/>
      <protection/>
    </xf>
    <xf numFmtId="164" fontId="2" fillId="4" borderId="48" xfId="47" applyNumberFormat="1" applyFill="1" applyBorder="1">
      <alignment/>
      <protection/>
    </xf>
    <xf numFmtId="164" fontId="2" fillId="4" borderId="49" xfId="47" applyNumberFormat="1" applyFill="1" applyBorder="1">
      <alignment/>
      <protection/>
    </xf>
    <xf numFmtId="164" fontId="0" fillId="33" borderId="38" xfId="0" applyNumberFormat="1" applyFill="1" applyBorder="1" applyAlignment="1">
      <alignment/>
    </xf>
    <xf numFmtId="0" fontId="3" fillId="0" borderId="50" xfId="47" applyFont="1" applyBorder="1" applyAlignment="1">
      <alignment horizontal="center"/>
      <protection/>
    </xf>
    <xf numFmtId="164" fontId="0" fillId="33" borderId="51" xfId="0" applyNumberFormat="1" applyFill="1" applyBorder="1" applyAlignment="1">
      <alignment/>
    </xf>
    <xf numFmtId="164" fontId="0" fillId="33" borderId="52" xfId="0" applyNumberFormat="1" applyFill="1" applyBorder="1" applyAlignment="1">
      <alignment/>
    </xf>
    <xf numFmtId="164" fontId="0" fillId="33" borderId="53" xfId="0" applyNumberFormat="1" applyFill="1" applyBorder="1" applyAlignment="1">
      <alignment/>
    </xf>
    <xf numFmtId="164" fontId="0" fillId="33" borderId="54" xfId="0" applyNumberFormat="1" applyFill="1" applyBorder="1" applyAlignment="1">
      <alignment/>
    </xf>
    <xf numFmtId="164" fontId="0" fillId="33" borderId="55" xfId="0" applyNumberFormat="1" applyFill="1" applyBorder="1" applyAlignment="1">
      <alignment/>
    </xf>
    <xf numFmtId="164" fontId="0" fillId="33" borderId="56" xfId="0" applyNumberFormat="1" applyFill="1" applyBorder="1" applyAlignment="1">
      <alignment/>
    </xf>
    <xf numFmtId="164" fontId="3" fillId="33" borderId="57" xfId="47" applyNumberFormat="1" applyFont="1" applyFill="1" applyBorder="1">
      <alignment/>
      <protection/>
    </xf>
    <xf numFmtId="164" fontId="3" fillId="33" borderId="58" xfId="47" applyNumberFormat="1" applyFont="1" applyFill="1" applyBorder="1">
      <alignment/>
      <protection/>
    </xf>
    <xf numFmtId="164" fontId="3" fillId="33" borderId="59" xfId="47" applyNumberFormat="1" applyFont="1" applyFill="1" applyBorder="1">
      <alignment/>
      <protection/>
    </xf>
    <xf numFmtId="164" fontId="2" fillId="4" borderId="60" xfId="47" applyNumberFormat="1" applyFill="1" applyBorder="1">
      <alignment/>
      <protection/>
    </xf>
    <xf numFmtId="0" fontId="4" fillId="7" borderId="61" xfId="47" applyFont="1" applyFill="1" applyBorder="1" applyAlignment="1">
      <alignment horizontal="center"/>
      <protection/>
    </xf>
    <xf numFmtId="0" fontId="4" fillId="0" borderId="62" xfId="47" applyFont="1" applyFill="1" applyBorder="1" applyAlignment="1">
      <alignment horizontal="center"/>
      <protection/>
    </xf>
    <xf numFmtId="0" fontId="4" fillId="0" borderId="63" xfId="47" applyFont="1" applyFill="1" applyBorder="1" applyAlignment="1">
      <alignment horizontal="center"/>
      <protection/>
    </xf>
    <xf numFmtId="0" fontId="4" fillId="0" borderId="64" xfId="47" applyFont="1" applyFill="1" applyBorder="1" applyAlignment="1">
      <alignment horizontal="center"/>
      <protection/>
    </xf>
    <xf numFmtId="0" fontId="4" fillId="0" borderId="65" xfId="47" applyFont="1" applyFill="1" applyBorder="1" applyAlignment="1">
      <alignment horizontal="center"/>
      <protection/>
    </xf>
    <xf numFmtId="0" fontId="4" fillId="0" borderId="66" xfId="47" applyFont="1" applyFill="1" applyBorder="1" applyAlignment="1">
      <alignment horizontal="center"/>
      <protection/>
    </xf>
    <xf numFmtId="0" fontId="4" fillId="0" borderId="67" xfId="47" applyFont="1" applyFill="1" applyBorder="1" applyAlignment="1">
      <alignment horizontal="center"/>
      <protection/>
    </xf>
    <xf numFmtId="0" fontId="3" fillId="0" borderId="68" xfId="47" applyFont="1" applyBorder="1" applyAlignment="1">
      <alignment horizontal="center" wrapText="1"/>
      <protection/>
    </xf>
    <xf numFmtId="0" fontId="3" fillId="0" borderId="68" xfId="47" applyFont="1" applyBorder="1" applyAlignment="1">
      <alignment horizontal="center"/>
      <protection/>
    </xf>
    <xf numFmtId="0" fontId="3" fillId="0" borderId="17" xfId="47" applyFont="1" applyBorder="1" applyAlignment="1">
      <alignment horizontal="center"/>
      <protection/>
    </xf>
    <xf numFmtId="0" fontId="3" fillId="0" borderId="32" xfId="47" applyFont="1" applyBorder="1" applyAlignment="1">
      <alignment horizontal="center"/>
      <protection/>
    </xf>
    <xf numFmtId="0" fontId="3" fillId="0" borderId="26" xfId="47" applyFont="1" applyBorder="1" applyAlignment="1">
      <alignment horizontal="center"/>
      <protection/>
    </xf>
    <xf numFmtId="0" fontId="3" fillId="0" borderId="32" xfId="47" applyFont="1" applyBorder="1" applyAlignment="1">
      <alignment horizontal="center" vertical="center"/>
      <protection/>
    </xf>
    <xf numFmtId="0" fontId="4" fillId="7" borderId="66" xfId="47" applyFont="1" applyFill="1" applyBorder="1" applyAlignment="1">
      <alignment horizontal="center"/>
      <protection/>
    </xf>
    <xf numFmtId="164" fontId="2" fillId="0" borderId="69" xfId="47" applyNumberFormat="1" applyBorder="1">
      <alignment/>
      <protection/>
    </xf>
    <xf numFmtId="0" fontId="3" fillId="0" borderId="70" xfId="47" applyFont="1" applyFill="1" applyBorder="1" applyAlignment="1">
      <alignment horizontal="center"/>
      <protection/>
    </xf>
    <xf numFmtId="0" fontId="4" fillId="34" borderId="71" xfId="47" applyFont="1" applyFill="1" applyBorder="1" applyAlignment="1">
      <alignment wrapText="1"/>
      <protection/>
    </xf>
    <xf numFmtId="0" fontId="4" fillId="35" borderId="72" xfId="47" applyFont="1" applyFill="1" applyBorder="1">
      <alignment/>
      <protection/>
    </xf>
    <xf numFmtId="0" fontId="4" fillId="33" borderId="73" xfId="47" applyFont="1" applyFill="1" applyBorder="1">
      <alignment/>
      <protection/>
    </xf>
    <xf numFmtId="0" fontId="4" fillId="0" borderId="74" xfId="47" applyFont="1" applyFill="1" applyBorder="1">
      <alignment/>
      <protection/>
    </xf>
    <xf numFmtId="0" fontId="8" fillId="36" borderId="73" xfId="47" applyFont="1" applyFill="1" applyBorder="1" applyAlignment="1">
      <alignment vertical="center" wrapText="1"/>
      <protection/>
    </xf>
    <xf numFmtId="0" fontId="3" fillId="0" borderId="43" xfId="47" applyFont="1" applyBorder="1" applyAlignment="1">
      <alignment horizontal="center"/>
      <protection/>
    </xf>
    <xf numFmtId="0" fontId="3" fillId="0" borderId="51" xfId="47" applyFont="1" applyBorder="1" applyAlignment="1">
      <alignment horizontal="center"/>
      <protection/>
    </xf>
    <xf numFmtId="164" fontId="0" fillId="33" borderId="75" xfId="0" applyNumberFormat="1" applyFill="1" applyBorder="1" applyAlignment="1">
      <alignment/>
    </xf>
    <xf numFmtId="0" fontId="4" fillId="34" borderId="71" xfId="47" applyFont="1" applyFill="1" applyBorder="1">
      <alignment/>
      <protection/>
    </xf>
    <xf numFmtId="0" fontId="4" fillId="34" borderId="76" xfId="47" applyFont="1" applyFill="1" applyBorder="1">
      <alignment/>
      <protection/>
    </xf>
    <xf numFmtId="0" fontId="4" fillId="33" borderId="74" xfId="47" applyFont="1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4" fillId="34" borderId="12" xfId="47" applyFont="1" applyFill="1" applyBorder="1" applyAlignment="1">
      <alignment wrapText="1"/>
      <protection/>
    </xf>
    <xf numFmtId="0" fontId="4" fillId="35" borderId="13" xfId="47" applyFont="1" applyFill="1" applyBorder="1">
      <alignment/>
      <protection/>
    </xf>
    <xf numFmtId="0" fontId="4" fillId="33" borderId="15" xfId="47" applyFont="1" applyFill="1" applyBorder="1">
      <alignment/>
      <protection/>
    </xf>
    <xf numFmtId="164" fontId="0" fillId="0" borderId="11" xfId="0" applyNumberFormat="1" applyFill="1" applyBorder="1" applyAlignment="1">
      <alignment/>
    </xf>
    <xf numFmtId="164" fontId="0" fillId="0" borderId="67" xfId="0" applyNumberFormat="1" applyFill="1" applyBorder="1" applyAlignment="1">
      <alignment/>
    </xf>
    <xf numFmtId="4" fontId="2" fillId="0" borderId="21" xfId="47" applyNumberFormat="1" applyBorder="1">
      <alignment/>
      <protection/>
    </xf>
    <xf numFmtId="4" fontId="2" fillId="0" borderId="23" xfId="47" applyNumberFormat="1" applyBorder="1">
      <alignment/>
      <protection/>
    </xf>
    <xf numFmtId="4" fontId="0" fillId="33" borderId="2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2" fillId="33" borderId="25" xfId="47" applyNumberFormat="1" applyFill="1" applyBorder="1">
      <alignment/>
      <protection/>
    </xf>
    <xf numFmtId="4" fontId="3" fillId="33" borderId="25" xfId="47" applyNumberFormat="1" applyFont="1" applyFill="1" applyBorder="1">
      <alignment/>
      <protection/>
    </xf>
    <xf numFmtId="0" fontId="4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438150</xdr:colOff>
      <xdr:row>21</xdr:row>
      <xdr:rowOff>0</xdr:rowOff>
    </xdr:from>
    <xdr:ext cx="190500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12077700" y="5114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43</xdr:row>
      <xdr:rowOff>0</xdr:rowOff>
    </xdr:from>
    <xdr:ext cx="190500" cy="257175"/>
    <xdr:sp fLocksText="0">
      <xdr:nvSpPr>
        <xdr:cNvPr id="2" name="TextovéPole 2"/>
        <xdr:cNvSpPr txBox="1">
          <a:spLocks noChangeArrowheads="1"/>
        </xdr:cNvSpPr>
      </xdr:nvSpPr>
      <xdr:spPr>
        <a:xfrm>
          <a:off x="12077700" y="1040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54</xdr:row>
      <xdr:rowOff>0</xdr:rowOff>
    </xdr:from>
    <xdr:ext cx="190500" cy="257175"/>
    <xdr:sp fLocksText="0">
      <xdr:nvSpPr>
        <xdr:cNvPr id="3" name="TextovéPole 4"/>
        <xdr:cNvSpPr txBox="1">
          <a:spLocks noChangeArrowheads="1"/>
        </xdr:cNvSpPr>
      </xdr:nvSpPr>
      <xdr:spPr>
        <a:xfrm>
          <a:off x="12077700" y="13182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8</xdr:row>
      <xdr:rowOff>219075</xdr:rowOff>
    </xdr:from>
    <xdr:ext cx="190500" cy="257175"/>
    <xdr:sp fLocksText="0">
      <xdr:nvSpPr>
        <xdr:cNvPr id="4" name="TextovéPole 5"/>
        <xdr:cNvSpPr txBox="1">
          <a:spLocks noChangeArrowheads="1"/>
        </xdr:cNvSpPr>
      </xdr:nvSpPr>
      <xdr:spPr>
        <a:xfrm>
          <a:off x="12077700" y="2200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5</xdr:row>
      <xdr:rowOff>0</xdr:rowOff>
    </xdr:from>
    <xdr:ext cx="190500" cy="257175"/>
    <xdr:sp fLocksText="0">
      <xdr:nvSpPr>
        <xdr:cNvPr id="5" name="TextovéPole 6"/>
        <xdr:cNvSpPr txBox="1">
          <a:spLocks noChangeArrowheads="1"/>
        </xdr:cNvSpPr>
      </xdr:nvSpPr>
      <xdr:spPr>
        <a:xfrm>
          <a:off x="12077700" y="1190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17</xdr:row>
      <xdr:rowOff>0</xdr:rowOff>
    </xdr:from>
    <xdr:ext cx="190500" cy="257175"/>
    <xdr:sp fLocksText="0">
      <xdr:nvSpPr>
        <xdr:cNvPr id="6" name="TextovéPole 7"/>
        <xdr:cNvSpPr txBox="1">
          <a:spLocks noChangeArrowheads="1"/>
        </xdr:cNvSpPr>
      </xdr:nvSpPr>
      <xdr:spPr>
        <a:xfrm>
          <a:off x="12077700" y="4124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18</xdr:row>
      <xdr:rowOff>0</xdr:rowOff>
    </xdr:from>
    <xdr:ext cx="190500" cy="257175"/>
    <xdr:sp fLocksText="0">
      <xdr:nvSpPr>
        <xdr:cNvPr id="7" name="TextovéPole 8"/>
        <xdr:cNvSpPr txBox="1">
          <a:spLocks noChangeArrowheads="1"/>
        </xdr:cNvSpPr>
      </xdr:nvSpPr>
      <xdr:spPr>
        <a:xfrm>
          <a:off x="12077700" y="4276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29</xdr:row>
      <xdr:rowOff>0</xdr:rowOff>
    </xdr:from>
    <xdr:ext cx="190500" cy="257175"/>
    <xdr:sp fLocksText="0">
      <xdr:nvSpPr>
        <xdr:cNvPr id="8" name="TextovéPole 9"/>
        <xdr:cNvSpPr txBox="1">
          <a:spLocks noChangeArrowheads="1"/>
        </xdr:cNvSpPr>
      </xdr:nvSpPr>
      <xdr:spPr>
        <a:xfrm>
          <a:off x="12077700" y="6886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39</xdr:row>
      <xdr:rowOff>0</xdr:rowOff>
    </xdr:from>
    <xdr:ext cx="190500" cy="304800"/>
    <xdr:sp fLocksText="0">
      <xdr:nvSpPr>
        <xdr:cNvPr id="9" name="TextovéPole 10"/>
        <xdr:cNvSpPr txBox="1">
          <a:spLocks noChangeArrowheads="1"/>
        </xdr:cNvSpPr>
      </xdr:nvSpPr>
      <xdr:spPr>
        <a:xfrm>
          <a:off x="12077700" y="926782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40</xdr:row>
      <xdr:rowOff>0</xdr:rowOff>
    </xdr:from>
    <xdr:ext cx="190500" cy="381000"/>
    <xdr:sp fLocksText="0">
      <xdr:nvSpPr>
        <xdr:cNvPr id="10" name="TextovéPole 11"/>
        <xdr:cNvSpPr txBox="1">
          <a:spLocks noChangeArrowheads="1"/>
        </xdr:cNvSpPr>
      </xdr:nvSpPr>
      <xdr:spPr>
        <a:xfrm>
          <a:off x="12077700" y="94297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tabSelected="1"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8.75" customHeight="1"/>
  <cols>
    <col min="1" max="1" width="5.140625" style="1" customWidth="1"/>
    <col min="2" max="2" width="5.28125" style="1" customWidth="1"/>
    <col min="3" max="3" width="69.421875" style="1" customWidth="1"/>
    <col min="4" max="4" width="12.140625" style="1" customWidth="1"/>
    <col min="5" max="5" width="12.140625" style="1" bestFit="1" customWidth="1"/>
    <col min="6" max="6" width="11.57421875" style="1" customWidth="1"/>
    <col min="7" max="7" width="12.140625" style="1" customWidth="1"/>
    <col min="8" max="8" width="12.57421875" style="1" customWidth="1"/>
    <col min="9" max="9" width="10.8515625" style="1" bestFit="1" customWidth="1"/>
    <col min="10" max="10" width="11.140625" style="1" customWidth="1"/>
    <col min="11" max="11" width="12.140625" style="1" customWidth="1"/>
    <col min="12" max="12" width="8.8515625" style="1" customWidth="1"/>
    <col min="13" max="13" width="13.57421875" style="1" customWidth="1"/>
    <col min="14" max="14" width="15.00390625" style="1" customWidth="1"/>
    <col min="15" max="15" width="15.7109375" style="1" customWidth="1"/>
    <col min="16" max="247" width="9.140625" style="1" customWidth="1"/>
    <col min="248" max="248" width="5.140625" style="1" customWidth="1"/>
    <col min="249" max="249" width="5.28125" style="1" customWidth="1"/>
    <col min="250" max="250" width="69.57421875" style="1" customWidth="1"/>
    <col min="251" max="251" width="14.140625" style="1" customWidth="1"/>
    <col min="252" max="252" width="12.140625" style="1" customWidth="1"/>
    <col min="253" max="253" width="12.140625" style="1" bestFit="1" customWidth="1"/>
    <col min="254" max="254" width="13.140625" style="1" customWidth="1"/>
    <col min="255" max="255" width="13.8515625" style="1" customWidth="1"/>
    <col min="256" max="16384" width="12.140625" style="1" customWidth="1"/>
  </cols>
  <sheetData>
    <row r="1" spans="1:16" ht="18.75" customHeight="1">
      <c r="A1" s="11" t="s">
        <v>38</v>
      </c>
      <c r="I1" s="8"/>
      <c r="J1" s="6"/>
      <c r="L1" s="19" t="s">
        <v>24</v>
      </c>
      <c r="M1" s="6"/>
      <c r="N1" s="6"/>
      <c r="O1" s="6"/>
      <c r="P1" s="6"/>
    </row>
    <row r="2" spans="1:16" ht="18.75" customHeight="1">
      <c r="A2" s="1" t="s">
        <v>25</v>
      </c>
      <c r="I2" s="6"/>
      <c r="J2" s="6"/>
      <c r="L2" s="19" t="s">
        <v>26</v>
      </c>
      <c r="M2" s="6"/>
      <c r="N2" s="6"/>
      <c r="O2" s="6"/>
      <c r="P2" s="6"/>
    </row>
    <row r="3" spans="3:16" ht="18.75" customHeight="1">
      <c r="C3" s="9"/>
      <c r="D3" s="123"/>
      <c r="I3" s="10"/>
      <c r="J3" s="6"/>
      <c r="K3" s="6"/>
      <c r="L3" s="6"/>
      <c r="M3" s="6"/>
      <c r="N3" s="6"/>
      <c r="O3" s="6"/>
      <c r="P3" s="6"/>
    </row>
    <row r="4" ht="18.75" customHeight="1" thickBot="1">
      <c r="C4" s="28" t="s">
        <v>35</v>
      </c>
    </row>
    <row r="5" spans="1:12" ht="18.75" customHeight="1" thickBot="1">
      <c r="A5" s="3" t="s">
        <v>0</v>
      </c>
      <c r="B5" s="90" t="s">
        <v>1</v>
      </c>
      <c r="C5" s="110" t="s">
        <v>12</v>
      </c>
      <c r="D5" s="83" t="s">
        <v>2</v>
      </c>
      <c r="E5" s="87" t="s">
        <v>3</v>
      </c>
      <c r="F5" s="83" t="s">
        <v>4</v>
      </c>
      <c r="G5" s="89" t="s">
        <v>5</v>
      </c>
      <c r="H5" s="88" t="s">
        <v>6</v>
      </c>
      <c r="I5" s="84" t="s">
        <v>7</v>
      </c>
      <c r="J5" s="85" t="s">
        <v>8</v>
      </c>
      <c r="K5" s="86" t="s">
        <v>15</v>
      </c>
      <c r="L5" s="89" t="s">
        <v>37</v>
      </c>
    </row>
    <row r="6" spans="1:12" s="6" customFormat="1" ht="6.75" customHeight="1" thickBot="1">
      <c r="A6" s="29"/>
      <c r="B6" s="29"/>
      <c r="C6" s="30"/>
      <c r="D6" s="21"/>
      <c r="E6" s="21"/>
      <c r="F6" s="21"/>
      <c r="G6" s="21"/>
      <c r="H6" s="21"/>
      <c r="I6" s="21"/>
      <c r="J6" s="21"/>
      <c r="K6" s="21"/>
      <c r="L6" s="21"/>
    </row>
    <row r="7" spans="1:12" ht="36.75" customHeight="1">
      <c r="A7" s="4">
        <v>96</v>
      </c>
      <c r="B7" s="94">
        <v>3122</v>
      </c>
      <c r="C7" s="99" t="s">
        <v>28</v>
      </c>
      <c r="D7" s="22">
        <v>8954800</v>
      </c>
      <c r="E7" s="23">
        <v>2827100</v>
      </c>
      <c r="F7" s="22">
        <v>154100</v>
      </c>
      <c r="G7" s="23">
        <v>70600</v>
      </c>
      <c r="H7" s="32">
        <v>4082200</v>
      </c>
      <c r="I7" s="33">
        <v>117800</v>
      </c>
      <c r="J7" s="34">
        <v>227000</v>
      </c>
      <c r="K7" s="35">
        <f>SUM(D7:J7)</f>
        <v>16433600</v>
      </c>
      <c r="L7" s="116">
        <v>43.04</v>
      </c>
    </row>
    <row r="8" spans="1:12" ht="18.75" customHeight="1">
      <c r="A8" s="12"/>
      <c r="B8" s="92"/>
      <c r="C8" s="100" t="s">
        <v>13</v>
      </c>
      <c r="D8" s="24">
        <v>5223966</v>
      </c>
      <c r="E8" s="25">
        <v>1569368</v>
      </c>
      <c r="F8" s="24">
        <v>96885</v>
      </c>
      <c r="G8" s="25">
        <v>41160</v>
      </c>
      <c r="H8" s="16">
        <v>2347672</v>
      </c>
      <c r="I8" s="18">
        <v>67933.34</v>
      </c>
      <c r="J8" s="13">
        <v>134262.58</v>
      </c>
      <c r="K8" s="36">
        <f aca="true" t="shared" si="0" ref="K8:K15">SUM(D8:J8)</f>
        <v>9481246.92</v>
      </c>
      <c r="L8" s="117">
        <f>ROUND(L7*7/12,2)</f>
        <v>25.11</v>
      </c>
    </row>
    <row r="9" spans="1:12" ht="18.75" customHeight="1" thickBot="1">
      <c r="A9" s="14"/>
      <c r="B9" s="93"/>
      <c r="C9" s="101" t="s">
        <v>29</v>
      </c>
      <c r="D9" s="26">
        <f>-D7+D8</f>
        <v>-3730834</v>
      </c>
      <c r="E9" s="27">
        <f aca="true" t="shared" si="1" ref="E9:K9">-E7+E8</f>
        <v>-1257732</v>
      </c>
      <c r="F9" s="26">
        <f t="shared" si="1"/>
        <v>-57215</v>
      </c>
      <c r="G9" s="27">
        <f t="shared" si="1"/>
        <v>-29440</v>
      </c>
      <c r="H9" s="38">
        <f t="shared" si="1"/>
        <v>-1734528</v>
      </c>
      <c r="I9" s="39">
        <f t="shared" si="1"/>
        <v>-49866.66</v>
      </c>
      <c r="J9" s="40">
        <f t="shared" si="1"/>
        <v>-92737.42000000001</v>
      </c>
      <c r="K9" s="41">
        <f t="shared" si="1"/>
        <v>-6952353.08</v>
      </c>
      <c r="L9" s="118">
        <f>L8-L7</f>
        <v>-17.93</v>
      </c>
    </row>
    <row r="10" spans="1:12" s="6" customFormat="1" ht="6.75" customHeight="1" thickBot="1">
      <c r="A10" s="29"/>
      <c r="B10" s="29"/>
      <c r="C10" s="30"/>
      <c r="D10" s="21"/>
      <c r="E10" s="21"/>
      <c r="F10" s="21"/>
      <c r="G10" s="21"/>
      <c r="H10" s="21"/>
      <c r="I10" s="21"/>
      <c r="J10" s="21"/>
      <c r="K10" s="21"/>
      <c r="L10" s="119"/>
    </row>
    <row r="11" spans="1:12" ht="25.5">
      <c r="A11" s="4">
        <v>98</v>
      </c>
      <c r="B11" s="94">
        <v>3123</v>
      </c>
      <c r="C11" s="111" t="s">
        <v>32</v>
      </c>
      <c r="D11" s="22">
        <v>8435400</v>
      </c>
      <c r="E11" s="23">
        <v>2688200</v>
      </c>
      <c r="F11" s="32">
        <v>85000</v>
      </c>
      <c r="G11" s="23">
        <v>54000</v>
      </c>
      <c r="H11" s="32">
        <v>3829300</v>
      </c>
      <c r="I11" s="33">
        <v>111200</v>
      </c>
      <c r="J11" s="34">
        <v>198700</v>
      </c>
      <c r="K11" s="35">
        <f t="shared" si="0"/>
        <v>15401800</v>
      </c>
      <c r="L11" s="116">
        <v>42.24</v>
      </c>
    </row>
    <row r="12" spans="1:12" ht="18.75" customHeight="1">
      <c r="A12" s="12"/>
      <c r="B12" s="92"/>
      <c r="C12" s="112" t="s">
        <v>13</v>
      </c>
      <c r="D12" s="24">
        <v>4902100</v>
      </c>
      <c r="E12" s="25">
        <v>1556400</v>
      </c>
      <c r="F12" s="16">
        <v>85000</v>
      </c>
      <c r="G12" s="25">
        <v>51000</v>
      </c>
      <c r="H12" s="16">
        <v>2199277</v>
      </c>
      <c r="I12" s="18">
        <v>64585</v>
      </c>
      <c r="J12" s="13">
        <v>77804</v>
      </c>
      <c r="K12" s="36">
        <f t="shared" si="0"/>
        <v>8936166</v>
      </c>
      <c r="L12" s="117">
        <f>ROUND(L11*7/12,2)</f>
        <v>24.64</v>
      </c>
    </row>
    <row r="13" spans="1:12" ht="18.75" customHeight="1" thickBot="1">
      <c r="A13" s="14"/>
      <c r="B13" s="93"/>
      <c r="C13" s="113" t="s">
        <v>29</v>
      </c>
      <c r="D13" s="26">
        <f>-D11+D12</f>
        <v>-3533300</v>
      </c>
      <c r="E13" s="27">
        <f>-E11+E12</f>
        <v>-1131800</v>
      </c>
      <c r="F13" s="38">
        <f>-F11+F12</f>
        <v>0</v>
      </c>
      <c r="G13" s="27">
        <f>-G11+G12</f>
        <v>-3000</v>
      </c>
      <c r="H13" s="38">
        <f>-H11+H12</f>
        <v>-1630023</v>
      </c>
      <c r="I13" s="39">
        <f>-I11+I12</f>
        <v>-46615</v>
      </c>
      <c r="J13" s="40">
        <f>-J11+J12</f>
        <v>-120896</v>
      </c>
      <c r="K13" s="41">
        <f>-K11+K12</f>
        <v>-6465634</v>
      </c>
      <c r="L13" s="118">
        <f>L12-L11</f>
        <v>-17.6</v>
      </c>
    </row>
    <row r="14" spans="1:12" s="6" customFormat="1" ht="6.75" customHeight="1" thickBot="1">
      <c r="A14" s="58"/>
      <c r="B14" s="59"/>
      <c r="C14" s="60"/>
      <c r="D14" s="114"/>
      <c r="E14" s="115"/>
      <c r="F14" s="61"/>
      <c r="G14" s="61"/>
      <c r="H14" s="61"/>
      <c r="I14" s="61"/>
      <c r="J14" s="61"/>
      <c r="K14" s="62"/>
      <c r="L14" s="120"/>
    </row>
    <row r="15" spans="1:12" ht="25.5">
      <c r="A15" s="4">
        <v>91</v>
      </c>
      <c r="B15" s="94">
        <v>3121</v>
      </c>
      <c r="C15" s="99" t="s">
        <v>30</v>
      </c>
      <c r="D15" s="22">
        <v>10094100</v>
      </c>
      <c r="E15" s="23">
        <v>1412000</v>
      </c>
      <c r="F15" s="22">
        <v>41000</v>
      </c>
      <c r="G15" s="23"/>
      <c r="H15" s="32">
        <v>3926000</v>
      </c>
      <c r="I15" s="33">
        <v>115100</v>
      </c>
      <c r="J15" s="34">
        <v>241000</v>
      </c>
      <c r="K15" s="42">
        <f t="shared" si="0"/>
        <v>15829200</v>
      </c>
      <c r="L15" s="116">
        <v>38.64</v>
      </c>
    </row>
    <row r="16" spans="1:12" ht="18.75" customHeight="1" thickBot="1">
      <c r="A16" s="14"/>
      <c r="B16" s="93"/>
      <c r="C16" s="101" t="s">
        <v>33</v>
      </c>
      <c r="D16" s="52">
        <f>-D9-D13</f>
        <v>7264134</v>
      </c>
      <c r="E16" s="53">
        <f aca="true" t="shared" si="2" ref="E16:L16">-E9-E13</f>
        <v>2389532</v>
      </c>
      <c r="F16" s="52">
        <f t="shared" si="2"/>
        <v>57215</v>
      </c>
      <c r="G16" s="53">
        <f t="shared" si="2"/>
        <v>32440</v>
      </c>
      <c r="H16" s="54">
        <f t="shared" si="2"/>
        <v>3364551</v>
      </c>
      <c r="I16" s="55">
        <f t="shared" si="2"/>
        <v>96481.66</v>
      </c>
      <c r="J16" s="56">
        <f t="shared" si="2"/>
        <v>213633.42</v>
      </c>
      <c r="K16" s="57">
        <f t="shared" si="2"/>
        <v>13417987.08</v>
      </c>
      <c r="L16" s="121">
        <f t="shared" si="2"/>
        <v>35.53</v>
      </c>
    </row>
    <row r="17" spans="1:12" ht="29.25" thickBot="1">
      <c r="A17" s="43"/>
      <c r="B17" s="95"/>
      <c r="C17" s="103" t="s">
        <v>31</v>
      </c>
      <c r="D17" s="44">
        <f>D16+D15</f>
        <v>17358234</v>
      </c>
      <c r="E17" s="46">
        <f aca="true" t="shared" si="3" ref="E17:L17">E16+E15</f>
        <v>3801532</v>
      </c>
      <c r="F17" s="44">
        <f t="shared" si="3"/>
        <v>98215</v>
      </c>
      <c r="G17" s="46">
        <f t="shared" si="3"/>
        <v>32440</v>
      </c>
      <c r="H17" s="47">
        <f t="shared" si="3"/>
        <v>7290551</v>
      </c>
      <c r="I17" s="48">
        <f t="shared" si="3"/>
        <v>211581.66</v>
      </c>
      <c r="J17" s="49">
        <f t="shared" si="3"/>
        <v>454633.42000000004</v>
      </c>
      <c r="K17" s="50">
        <f t="shared" si="3"/>
        <v>29247187.08</v>
      </c>
      <c r="L17" s="122">
        <f t="shared" si="3"/>
        <v>74.17</v>
      </c>
    </row>
    <row r="18" spans="1:12" s="6" customFormat="1" ht="12" customHeight="1" thickBot="1">
      <c r="A18" s="29"/>
      <c r="B18" s="29"/>
      <c r="C18" s="30"/>
      <c r="D18" s="21"/>
      <c r="E18" s="21"/>
      <c r="F18" s="21"/>
      <c r="G18" s="21"/>
      <c r="H18" s="21"/>
      <c r="I18" s="21"/>
      <c r="J18" s="21"/>
      <c r="K18" s="21"/>
      <c r="L18" s="119"/>
    </row>
    <row r="19" spans="1:12" ht="30" customHeight="1" thickBot="1">
      <c r="A19" s="5">
        <v>43</v>
      </c>
      <c r="B19" s="91">
        <v>3122</v>
      </c>
      <c r="C19" s="99" t="s">
        <v>17</v>
      </c>
      <c r="D19" s="22">
        <v>6567300</v>
      </c>
      <c r="E19" s="23">
        <v>1188700</v>
      </c>
      <c r="F19" s="22">
        <v>70000</v>
      </c>
      <c r="G19" s="23">
        <v>6000</v>
      </c>
      <c r="H19" s="32">
        <v>2662900</v>
      </c>
      <c r="I19" s="33">
        <v>77600</v>
      </c>
      <c r="J19" s="34">
        <v>156300</v>
      </c>
      <c r="K19" s="35">
        <f>SUM(D19:J19)</f>
        <v>10728800</v>
      </c>
      <c r="L19" s="116">
        <v>30.87</v>
      </c>
    </row>
    <row r="20" spans="1:12" ht="18.75" customHeight="1">
      <c r="A20" s="12"/>
      <c r="B20" s="92"/>
      <c r="C20" s="100" t="s">
        <v>13</v>
      </c>
      <c r="D20" s="24">
        <v>3977909</v>
      </c>
      <c r="E20" s="25">
        <v>693070</v>
      </c>
      <c r="F20" s="24">
        <v>29360</v>
      </c>
      <c r="G20" s="25">
        <v>6000</v>
      </c>
      <c r="H20" s="16">
        <v>1601029</v>
      </c>
      <c r="I20" s="18">
        <v>46710</v>
      </c>
      <c r="J20" s="13">
        <v>86371</v>
      </c>
      <c r="K20" s="36">
        <f>SUM(D20:J20)</f>
        <v>6440449</v>
      </c>
      <c r="L20" s="117">
        <f>ROUND(L19*7/12,2)</f>
        <v>18.01</v>
      </c>
    </row>
    <row r="21" spans="1:12" ht="17.25" customHeight="1" thickBot="1">
      <c r="A21" s="14"/>
      <c r="B21" s="93"/>
      <c r="C21" s="101" t="s">
        <v>14</v>
      </c>
      <c r="D21" s="26">
        <f aca="true" t="shared" si="4" ref="D21:J21">-D19+D20</f>
        <v>-2589391</v>
      </c>
      <c r="E21" s="27">
        <f t="shared" si="4"/>
        <v>-495630</v>
      </c>
      <c r="F21" s="26">
        <f t="shared" si="4"/>
        <v>-40640</v>
      </c>
      <c r="G21" s="27">
        <f t="shared" si="4"/>
        <v>0</v>
      </c>
      <c r="H21" s="38">
        <f t="shared" si="4"/>
        <v>-1061871</v>
      </c>
      <c r="I21" s="39">
        <f t="shared" si="4"/>
        <v>-30890</v>
      </c>
      <c r="J21" s="40">
        <f t="shared" si="4"/>
        <v>-69929</v>
      </c>
      <c r="K21" s="41">
        <f>SUM(D21:J21)</f>
        <v>-4288351</v>
      </c>
      <c r="L21" s="118">
        <f>L20-L19</f>
        <v>-12.86</v>
      </c>
    </row>
    <row r="22" spans="1:12" s="6" customFormat="1" ht="6.75" customHeight="1" thickBot="1">
      <c r="A22" s="29"/>
      <c r="B22" s="29"/>
      <c r="C22" s="30"/>
      <c r="D22" s="21"/>
      <c r="E22" s="21"/>
      <c r="F22" s="21"/>
      <c r="G22" s="21"/>
      <c r="H22" s="21"/>
      <c r="I22" s="21"/>
      <c r="J22" s="21"/>
      <c r="K22" s="21"/>
      <c r="L22" s="119"/>
    </row>
    <row r="23" spans="1:12" ht="24" customHeight="1">
      <c r="A23" s="4">
        <v>57</v>
      </c>
      <c r="B23" s="94">
        <v>3123</v>
      </c>
      <c r="C23" s="99" t="s">
        <v>16</v>
      </c>
      <c r="D23" s="22">
        <v>14755900</v>
      </c>
      <c r="E23" s="23">
        <v>4589300</v>
      </c>
      <c r="F23" s="22">
        <v>411000</v>
      </c>
      <c r="G23" s="23">
        <v>294000</v>
      </c>
      <c r="H23" s="32">
        <v>6817100</v>
      </c>
      <c r="I23" s="33">
        <v>193500</v>
      </c>
      <c r="J23" s="34">
        <v>328700</v>
      </c>
      <c r="K23" s="42">
        <f>SUM(D23:J23)</f>
        <v>27389500</v>
      </c>
      <c r="L23" s="116">
        <v>89.64</v>
      </c>
    </row>
    <row r="24" spans="1:12" ht="18.75" customHeight="1" thickBot="1">
      <c r="A24" s="14"/>
      <c r="B24" s="93"/>
      <c r="C24" s="101" t="s">
        <v>34</v>
      </c>
      <c r="D24" s="52">
        <f>-D21</f>
        <v>2589391</v>
      </c>
      <c r="E24" s="53">
        <f aca="true" t="shared" si="5" ref="E24:K24">-E21</f>
        <v>495630</v>
      </c>
      <c r="F24" s="52">
        <f t="shared" si="5"/>
        <v>40640</v>
      </c>
      <c r="G24" s="53">
        <f t="shared" si="5"/>
        <v>0</v>
      </c>
      <c r="H24" s="54">
        <f t="shared" si="5"/>
        <v>1061871</v>
      </c>
      <c r="I24" s="55">
        <f t="shared" si="5"/>
        <v>30890</v>
      </c>
      <c r="J24" s="56">
        <f t="shared" si="5"/>
        <v>69929</v>
      </c>
      <c r="K24" s="57">
        <f t="shared" si="5"/>
        <v>4288351</v>
      </c>
      <c r="L24" s="121">
        <f>-L21</f>
        <v>12.86</v>
      </c>
    </row>
    <row r="25" spans="1:12" ht="15" thickBot="1">
      <c r="A25" s="43"/>
      <c r="B25" s="95"/>
      <c r="C25" s="103" t="s">
        <v>18</v>
      </c>
      <c r="D25" s="44">
        <f aca="true" t="shared" si="6" ref="D25:L25">D24+D23</f>
        <v>17345291</v>
      </c>
      <c r="E25" s="46">
        <f t="shared" si="6"/>
        <v>5084930</v>
      </c>
      <c r="F25" s="44">
        <f t="shared" si="6"/>
        <v>451640</v>
      </c>
      <c r="G25" s="46">
        <f t="shared" si="6"/>
        <v>294000</v>
      </c>
      <c r="H25" s="47">
        <f t="shared" si="6"/>
        <v>7878971</v>
      </c>
      <c r="I25" s="48">
        <f t="shared" si="6"/>
        <v>224390</v>
      </c>
      <c r="J25" s="49">
        <f t="shared" si="6"/>
        <v>398629</v>
      </c>
      <c r="K25" s="50">
        <f t="shared" si="6"/>
        <v>31677851</v>
      </c>
      <c r="L25" s="122">
        <f t="shared" si="6"/>
        <v>102.5</v>
      </c>
    </row>
    <row r="26" spans="4:11" ht="18.75" customHeight="1">
      <c r="D26" s="15"/>
      <c r="E26" s="15"/>
      <c r="F26" s="15"/>
      <c r="G26" s="15"/>
      <c r="H26" s="15"/>
      <c r="I26" s="15"/>
      <c r="J26" s="15"/>
      <c r="K26" s="15"/>
    </row>
    <row r="27" spans="3:11" ht="18.75" customHeight="1">
      <c r="C27" s="6"/>
      <c r="D27" s="6"/>
      <c r="E27" s="6"/>
      <c r="F27" s="6"/>
      <c r="G27" s="6"/>
      <c r="H27" s="6"/>
      <c r="I27" s="6"/>
      <c r="J27" s="6"/>
      <c r="K27" s="7"/>
    </row>
    <row r="28" ht="18.75" customHeight="1" thickBot="1">
      <c r="C28" s="28" t="s">
        <v>36</v>
      </c>
    </row>
    <row r="29" spans="1:11" ht="18.75" customHeight="1" thickBot="1">
      <c r="A29" s="2" t="s">
        <v>0</v>
      </c>
      <c r="B29" s="3" t="s">
        <v>1</v>
      </c>
      <c r="C29" s="110" t="s">
        <v>12</v>
      </c>
      <c r="D29" s="83" t="s">
        <v>2</v>
      </c>
      <c r="E29" s="87" t="s">
        <v>3</v>
      </c>
      <c r="F29" s="83" t="s">
        <v>4</v>
      </c>
      <c r="G29" s="89" t="s">
        <v>5</v>
      </c>
      <c r="H29" s="88" t="s">
        <v>6</v>
      </c>
      <c r="I29" s="84" t="s">
        <v>7</v>
      </c>
      <c r="J29" s="85" t="s">
        <v>8</v>
      </c>
      <c r="K29" s="86" t="s">
        <v>15</v>
      </c>
    </row>
    <row r="30" spans="1:11" s="6" customFormat="1" ht="8.25" customHeight="1" thickBot="1">
      <c r="A30" s="29"/>
      <c r="B30" s="29"/>
      <c r="C30" s="30"/>
      <c r="D30" s="21"/>
      <c r="E30" s="21"/>
      <c r="F30" s="21"/>
      <c r="G30" s="21"/>
      <c r="H30" s="21"/>
      <c r="I30" s="21"/>
      <c r="J30" s="21"/>
      <c r="K30" s="21"/>
    </row>
    <row r="31" spans="1:11" ht="18.75" customHeight="1">
      <c r="A31" s="4">
        <v>96</v>
      </c>
      <c r="B31" s="94">
        <v>3122</v>
      </c>
      <c r="C31" s="107" t="s">
        <v>9</v>
      </c>
      <c r="D31" s="32">
        <v>295000</v>
      </c>
      <c r="E31" s="31"/>
      <c r="F31" s="22"/>
      <c r="G31" s="23"/>
      <c r="H31" s="22">
        <v>101000</v>
      </c>
      <c r="I31" s="33">
        <v>3000</v>
      </c>
      <c r="J31" s="34"/>
      <c r="K31" s="42">
        <f aca="true" t="shared" si="7" ref="K31:K37">SUM(D31:J31)</f>
        <v>399000</v>
      </c>
    </row>
    <row r="32" spans="1:11" ht="18.75" customHeight="1">
      <c r="A32" s="12"/>
      <c r="B32" s="92"/>
      <c r="C32" s="100" t="s">
        <v>13</v>
      </c>
      <c r="D32" s="16">
        <v>178289</v>
      </c>
      <c r="E32" s="17"/>
      <c r="F32" s="24"/>
      <c r="G32" s="25"/>
      <c r="H32" s="24">
        <v>60618</v>
      </c>
      <c r="I32" s="18">
        <v>1782.89</v>
      </c>
      <c r="J32" s="13"/>
      <c r="K32" s="70">
        <f t="shared" si="7"/>
        <v>240689.89</v>
      </c>
    </row>
    <row r="33" spans="1:11" ht="18.75" customHeight="1" thickBot="1">
      <c r="A33" s="14"/>
      <c r="B33" s="93"/>
      <c r="C33" s="101" t="s">
        <v>29</v>
      </c>
      <c r="D33" s="38">
        <f>-D31+D32</f>
        <v>-116711</v>
      </c>
      <c r="E33" s="37">
        <f aca="true" t="shared" si="8" ref="E33:J33">-E31+E32</f>
        <v>0</v>
      </c>
      <c r="F33" s="26">
        <f t="shared" si="8"/>
        <v>0</v>
      </c>
      <c r="G33" s="27">
        <f t="shared" si="8"/>
        <v>0</v>
      </c>
      <c r="H33" s="26">
        <f t="shared" si="8"/>
        <v>-40382</v>
      </c>
      <c r="I33" s="39">
        <f t="shared" si="8"/>
        <v>-1217.11</v>
      </c>
      <c r="J33" s="40">
        <f t="shared" si="8"/>
        <v>0</v>
      </c>
      <c r="K33" s="71">
        <f t="shared" si="7"/>
        <v>-158310.11</v>
      </c>
    </row>
    <row r="34" spans="1:11" ht="18.75" customHeight="1">
      <c r="A34" s="63">
        <v>98</v>
      </c>
      <c r="B34" s="104">
        <v>3123</v>
      </c>
      <c r="C34" s="108" t="s">
        <v>10</v>
      </c>
      <c r="D34" s="97">
        <v>157000</v>
      </c>
      <c r="E34" s="64"/>
      <c r="F34" s="65"/>
      <c r="G34" s="66"/>
      <c r="H34" s="65">
        <v>53400</v>
      </c>
      <c r="I34" s="67">
        <v>1600</v>
      </c>
      <c r="J34" s="68"/>
      <c r="K34" s="69">
        <f t="shared" si="7"/>
        <v>212000</v>
      </c>
    </row>
    <row r="35" spans="1:11" ht="18.75" customHeight="1">
      <c r="A35" s="12"/>
      <c r="B35" s="92"/>
      <c r="C35" s="100" t="s">
        <v>13</v>
      </c>
      <c r="D35" s="16">
        <v>89756</v>
      </c>
      <c r="E35" s="17"/>
      <c r="F35" s="24"/>
      <c r="G35" s="25"/>
      <c r="H35" s="24">
        <v>30520</v>
      </c>
      <c r="I35" s="18">
        <v>898</v>
      </c>
      <c r="J35" s="13"/>
      <c r="K35" s="20">
        <f t="shared" si="7"/>
        <v>121174</v>
      </c>
    </row>
    <row r="36" spans="1:11" ht="18.75" customHeight="1" thickBot="1">
      <c r="A36" s="72"/>
      <c r="B36" s="105"/>
      <c r="C36" s="109" t="s">
        <v>29</v>
      </c>
      <c r="D36" s="106">
        <f>-D34+D35</f>
        <v>-67244</v>
      </c>
      <c r="E36" s="73">
        <f aca="true" t="shared" si="9" ref="E36:J36">-E34+E35</f>
        <v>0</v>
      </c>
      <c r="F36" s="74">
        <f t="shared" si="9"/>
        <v>0</v>
      </c>
      <c r="G36" s="75">
        <f t="shared" si="9"/>
        <v>0</v>
      </c>
      <c r="H36" s="74">
        <f t="shared" si="9"/>
        <v>-22880</v>
      </c>
      <c r="I36" s="76">
        <f t="shared" si="9"/>
        <v>-702</v>
      </c>
      <c r="J36" s="77">
        <f t="shared" si="9"/>
        <v>0</v>
      </c>
      <c r="K36" s="78">
        <f t="shared" si="7"/>
        <v>-90826</v>
      </c>
    </row>
    <row r="37" spans="1:11" ht="18.75" customHeight="1">
      <c r="A37" s="4">
        <v>91</v>
      </c>
      <c r="B37" s="94">
        <v>3121</v>
      </c>
      <c r="C37" s="107" t="s">
        <v>11</v>
      </c>
      <c r="D37" s="32">
        <v>449000</v>
      </c>
      <c r="E37" s="31"/>
      <c r="F37" s="22"/>
      <c r="G37" s="23"/>
      <c r="H37" s="22">
        <v>153500</v>
      </c>
      <c r="I37" s="33">
        <v>4500</v>
      </c>
      <c r="J37" s="34"/>
      <c r="K37" s="42">
        <f t="shared" si="7"/>
        <v>607000</v>
      </c>
    </row>
    <row r="38" spans="1:11" ht="18.75" customHeight="1" thickBot="1">
      <c r="A38" s="14"/>
      <c r="B38" s="93"/>
      <c r="C38" s="101" t="s">
        <v>33</v>
      </c>
      <c r="D38" s="54">
        <f>-D33-D36</f>
        <v>183955</v>
      </c>
      <c r="E38" s="51">
        <f aca="true" t="shared" si="10" ref="E38:K38">-E33-E36</f>
        <v>0</v>
      </c>
      <c r="F38" s="52">
        <f t="shared" si="10"/>
        <v>0</v>
      </c>
      <c r="G38" s="53">
        <f t="shared" si="10"/>
        <v>0</v>
      </c>
      <c r="H38" s="52">
        <f t="shared" si="10"/>
        <v>63262</v>
      </c>
      <c r="I38" s="55">
        <f t="shared" si="10"/>
        <v>1919.11</v>
      </c>
      <c r="J38" s="56">
        <f t="shared" si="10"/>
        <v>0</v>
      </c>
      <c r="K38" s="57">
        <f t="shared" si="10"/>
        <v>249136.11</v>
      </c>
    </row>
    <row r="39" spans="1:11" ht="29.25" thickBot="1">
      <c r="A39" s="43"/>
      <c r="B39" s="95"/>
      <c r="C39" s="103" t="s">
        <v>31</v>
      </c>
      <c r="D39" s="47">
        <f>D38+D37</f>
        <v>632955</v>
      </c>
      <c r="E39" s="45">
        <f aca="true" t="shared" si="11" ref="E39:J39">E38+E37</f>
        <v>0</v>
      </c>
      <c r="F39" s="44">
        <f t="shared" si="11"/>
        <v>0</v>
      </c>
      <c r="G39" s="46">
        <f t="shared" si="11"/>
        <v>0</v>
      </c>
      <c r="H39" s="79">
        <f t="shared" si="11"/>
        <v>216762</v>
      </c>
      <c r="I39" s="80">
        <f t="shared" si="11"/>
        <v>6419.11</v>
      </c>
      <c r="J39" s="81">
        <f t="shared" si="11"/>
        <v>0</v>
      </c>
      <c r="K39" s="50">
        <f>SUM(D39:J39)</f>
        <v>856136.11</v>
      </c>
    </row>
    <row r="40" spans="1:11" s="6" customFormat="1" ht="12.75" customHeight="1" thickBot="1">
      <c r="A40" s="29"/>
      <c r="B40" s="29"/>
      <c r="C40" s="30"/>
      <c r="D40" s="21"/>
      <c r="E40" s="21"/>
      <c r="F40" s="21"/>
      <c r="G40" s="21"/>
      <c r="H40" s="21"/>
      <c r="I40" s="21"/>
      <c r="J40" s="21"/>
      <c r="K40" s="21"/>
    </row>
    <row r="41" spans="1:11" ht="39" thickBot="1">
      <c r="A41" s="5">
        <v>43</v>
      </c>
      <c r="B41" s="91">
        <v>3122</v>
      </c>
      <c r="C41" s="99" t="s">
        <v>27</v>
      </c>
      <c r="D41" s="32">
        <v>256000</v>
      </c>
      <c r="E41" s="31"/>
      <c r="F41" s="22"/>
      <c r="G41" s="23"/>
      <c r="H41" s="22">
        <v>87400</v>
      </c>
      <c r="I41" s="33">
        <v>2600</v>
      </c>
      <c r="J41" s="34"/>
      <c r="K41" s="35">
        <f aca="true" t="shared" si="12" ref="K41:K46">SUM(D41:J41)</f>
        <v>346000</v>
      </c>
    </row>
    <row r="42" spans="1:11" ht="18.75" customHeight="1">
      <c r="A42" s="12"/>
      <c r="B42" s="92"/>
      <c r="C42" s="100" t="s">
        <v>13</v>
      </c>
      <c r="D42" s="16">
        <v>141250</v>
      </c>
      <c r="E42" s="17"/>
      <c r="F42" s="24"/>
      <c r="G42" s="25"/>
      <c r="H42" s="24">
        <v>48025</v>
      </c>
      <c r="I42" s="18">
        <v>1412</v>
      </c>
      <c r="J42" s="13"/>
      <c r="K42" s="36">
        <f t="shared" si="12"/>
        <v>190687</v>
      </c>
    </row>
    <row r="43" spans="1:11" ht="18.75" customHeight="1" thickBot="1">
      <c r="A43" s="14"/>
      <c r="B43" s="93"/>
      <c r="C43" s="101" t="s">
        <v>14</v>
      </c>
      <c r="D43" s="38">
        <f>-D41+D42</f>
        <v>-114750</v>
      </c>
      <c r="E43" s="37">
        <f aca="true" t="shared" si="13" ref="E43:K43">-E41+E42</f>
        <v>0</v>
      </c>
      <c r="F43" s="26">
        <f t="shared" si="13"/>
        <v>0</v>
      </c>
      <c r="G43" s="27">
        <f t="shared" si="13"/>
        <v>0</v>
      </c>
      <c r="H43" s="26">
        <f t="shared" si="13"/>
        <v>-39375</v>
      </c>
      <c r="I43" s="39">
        <f t="shared" si="13"/>
        <v>-1188</v>
      </c>
      <c r="J43" s="40">
        <f t="shared" si="13"/>
        <v>0</v>
      </c>
      <c r="K43" s="41">
        <f t="shared" si="13"/>
        <v>-155313</v>
      </c>
    </row>
    <row r="44" spans="1:11" s="6" customFormat="1" ht="8.25" customHeight="1" thickBot="1">
      <c r="A44" s="29"/>
      <c r="B44" s="29"/>
      <c r="C44" s="30"/>
      <c r="D44" s="21"/>
      <c r="E44" s="21"/>
      <c r="F44" s="21"/>
      <c r="G44" s="21"/>
      <c r="H44" s="21"/>
      <c r="I44" s="21"/>
      <c r="J44" s="21"/>
      <c r="K44" s="21"/>
    </row>
    <row r="45" spans="1:11" ht="38.25">
      <c r="A45" s="4">
        <v>57</v>
      </c>
      <c r="B45" s="94">
        <v>3123</v>
      </c>
      <c r="C45" s="99" t="s">
        <v>19</v>
      </c>
      <c r="D45" s="32">
        <v>266000</v>
      </c>
      <c r="E45" s="31"/>
      <c r="F45" s="22"/>
      <c r="G45" s="23"/>
      <c r="H45" s="22">
        <v>91300</v>
      </c>
      <c r="I45" s="33">
        <v>2700</v>
      </c>
      <c r="J45" s="34"/>
      <c r="K45" s="42">
        <f t="shared" si="12"/>
        <v>360000</v>
      </c>
    </row>
    <row r="46" spans="1:11" ht="18.75" customHeight="1" thickBot="1">
      <c r="A46" s="14"/>
      <c r="B46" s="93"/>
      <c r="C46" s="101" t="s">
        <v>23</v>
      </c>
      <c r="D46" s="54">
        <f>-D43</f>
        <v>114750</v>
      </c>
      <c r="E46" s="51">
        <f aca="true" t="shared" si="14" ref="E46:J46">-E43</f>
        <v>0</v>
      </c>
      <c r="F46" s="52">
        <f t="shared" si="14"/>
        <v>0</v>
      </c>
      <c r="G46" s="53">
        <f t="shared" si="14"/>
        <v>0</v>
      </c>
      <c r="H46" s="52">
        <f t="shared" si="14"/>
        <v>39375</v>
      </c>
      <c r="I46" s="55">
        <f t="shared" si="14"/>
        <v>1188</v>
      </c>
      <c r="J46" s="56">
        <f t="shared" si="14"/>
        <v>0</v>
      </c>
      <c r="K46" s="57">
        <f t="shared" si="12"/>
        <v>155313</v>
      </c>
    </row>
    <row r="47" spans="1:11" ht="15" thickBot="1">
      <c r="A47" s="43"/>
      <c r="B47" s="95"/>
      <c r="C47" s="103" t="s">
        <v>18</v>
      </c>
      <c r="D47" s="47">
        <f>D46+D45</f>
        <v>380750</v>
      </c>
      <c r="E47" s="45">
        <f aca="true" t="shared" si="15" ref="E47:K47">E46+E45</f>
        <v>0</v>
      </c>
      <c r="F47" s="44">
        <f t="shared" si="15"/>
        <v>0</v>
      </c>
      <c r="G47" s="46">
        <f t="shared" si="15"/>
        <v>0</v>
      </c>
      <c r="H47" s="44">
        <f t="shared" si="15"/>
        <v>130675</v>
      </c>
      <c r="I47" s="48">
        <f t="shared" si="15"/>
        <v>3888</v>
      </c>
      <c r="J47" s="49">
        <f t="shared" si="15"/>
        <v>0</v>
      </c>
      <c r="K47" s="50">
        <f t="shared" si="15"/>
        <v>515313</v>
      </c>
    </row>
    <row r="50" ht="18.75" customHeight="1" thickBot="1">
      <c r="C50" s="28" t="s">
        <v>20</v>
      </c>
    </row>
    <row r="51" spans="1:11" ht="18.75" customHeight="1" thickBot="1">
      <c r="A51" s="3" t="s">
        <v>0</v>
      </c>
      <c r="B51" s="90" t="s">
        <v>1</v>
      </c>
      <c r="C51" s="98" t="s">
        <v>12</v>
      </c>
      <c r="D51" s="96" t="s">
        <v>2</v>
      </c>
      <c r="E51" s="87" t="s">
        <v>3</v>
      </c>
      <c r="F51" s="83" t="s">
        <v>4</v>
      </c>
      <c r="G51" s="89" t="s">
        <v>5</v>
      </c>
      <c r="H51" s="88" t="s">
        <v>6</v>
      </c>
      <c r="I51" s="84" t="s">
        <v>7</v>
      </c>
      <c r="J51" s="85" t="s">
        <v>8</v>
      </c>
      <c r="K51" s="86" t="s">
        <v>15</v>
      </c>
    </row>
    <row r="52" spans="1:11" ht="26.25" thickBot="1">
      <c r="A52" s="5">
        <v>43</v>
      </c>
      <c r="B52" s="91">
        <v>3122</v>
      </c>
      <c r="C52" s="99" t="s">
        <v>21</v>
      </c>
      <c r="D52" s="97">
        <v>260000</v>
      </c>
      <c r="E52" s="64">
        <v>15000</v>
      </c>
      <c r="F52" s="65"/>
      <c r="G52" s="66"/>
      <c r="H52" s="65">
        <v>93500</v>
      </c>
      <c r="I52" s="67">
        <v>2800</v>
      </c>
      <c r="J52" s="68"/>
      <c r="K52" s="82">
        <f aca="true" t="shared" si="16" ref="K52:K58">SUM(D52:J52)</f>
        <v>371300</v>
      </c>
    </row>
    <row r="53" spans="1:11" ht="18.75" customHeight="1">
      <c r="A53" s="12"/>
      <c r="B53" s="92"/>
      <c r="C53" s="100" t="s">
        <v>13</v>
      </c>
      <c r="D53" s="16">
        <v>0</v>
      </c>
      <c r="E53" s="17">
        <v>0</v>
      </c>
      <c r="F53" s="24"/>
      <c r="G53" s="25"/>
      <c r="H53" s="24">
        <v>0</v>
      </c>
      <c r="I53" s="18">
        <v>0</v>
      </c>
      <c r="J53" s="13"/>
      <c r="K53" s="36">
        <f t="shared" si="16"/>
        <v>0</v>
      </c>
    </row>
    <row r="54" spans="1:11" ht="18.75" customHeight="1" thickBot="1">
      <c r="A54" s="14"/>
      <c r="B54" s="93"/>
      <c r="C54" s="101" t="s">
        <v>14</v>
      </c>
      <c r="D54" s="38">
        <f>-D52+D53</f>
        <v>-260000</v>
      </c>
      <c r="E54" s="37">
        <f>-E52+E53</f>
        <v>-15000</v>
      </c>
      <c r="F54" s="26">
        <f>-F52+F53</f>
        <v>0</v>
      </c>
      <c r="G54" s="27">
        <f>-G52+G53</f>
        <v>0</v>
      </c>
      <c r="H54" s="26">
        <f>-H52+H53</f>
        <v>-93500</v>
      </c>
      <c r="I54" s="39">
        <f>-I52+I53</f>
        <v>-2800</v>
      </c>
      <c r="J54" s="40">
        <f>-J52+J53</f>
        <v>0</v>
      </c>
      <c r="K54" s="41">
        <f t="shared" si="16"/>
        <v>-371300</v>
      </c>
    </row>
    <row r="55" spans="1:11" s="6" customFormat="1" ht="8.25" customHeight="1" thickBot="1">
      <c r="A55" s="29"/>
      <c r="B55" s="29"/>
      <c r="C55" s="102"/>
      <c r="D55" s="21"/>
      <c r="E55" s="21"/>
      <c r="F55" s="21"/>
      <c r="G55" s="21"/>
      <c r="H55" s="21"/>
      <c r="I55" s="21"/>
      <c r="J55" s="21"/>
      <c r="K55" s="21"/>
    </row>
    <row r="56" spans="1:11" ht="38.25">
      <c r="A56" s="4">
        <v>57</v>
      </c>
      <c r="B56" s="94">
        <v>3123</v>
      </c>
      <c r="C56" s="99" t="s">
        <v>22</v>
      </c>
      <c r="D56" s="32">
        <v>1300000</v>
      </c>
      <c r="E56" s="31"/>
      <c r="F56" s="22"/>
      <c r="G56" s="23"/>
      <c r="H56" s="22">
        <v>442000</v>
      </c>
      <c r="I56" s="33">
        <v>13000</v>
      </c>
      <c r="J56" s="34"/>
      <c r="K56" s="42">
        <f t="shared" si="16"/>
        <v>1755000</v>
      </c>
    </row>
    <row r="57" spans="1:11" ht="18.75" customHeight="1" thickBot="1">
      <c r="A57" s="14"/>
      <c r="B57" s="93"/>
      <c r="C57" s="101" t="s">
        <v>23</v>
      </c>
      <c r="D57" s="54">
        <f>-D54</f>
        <v>260000</v>
      </c>
      <c r="E57" s="51">
        <f aca="true" t="shared" si="17" ref="E57:J57">-E54</f>
        <v>15000</v>
      </c>
      <c r="F57" s="52">
        <f t="shared" si="17"/>
        <v>0</v>
      </c>
      <c r="G57" s="53">
        <f t="shared" si="17"/>
        <v>0</v>
      </c>
      <c r="H57" s="52">
        <f t="shared" si="17"/>
        <v>93500</v>
      </c>
      <c r="I57" s="55">
        <f t="shared" si="17"/>
        <v>2800</v>
      </c>
      <c r="J57" s="56">
        <f t="shared" si="17"/>
        <v>0</v>
      </c>
      <c r="K57" s="57">
        <f t="shared" si="16"/>
        <v>371300</v>
      </c>
    </row>
    <row r="58" spans="1:11" ht="21" customHeight="1" thickBot="1">
      <c r="A58" s="43"/>
      <c r="B58" s="95"/>
      <c r="C58" s="103" t="s">
        <v>18</v>
      </c>
      <c r="D58" s="47">
        <f>D57+D56</f>
        <v>1560000</v>
      </c>
      <c r="E58" s="45">
        <f aca="true" t="shared" si="18" ref="E58:J58">E57+E56</f>
        <v>15000</v>
      </c>
      <c r="F58" s="44">
        <f t="shared" si="18"/>
        <v>0</v>
      </c>
      <c r="G58" s="46">
        <f t="shared" si="18"/>
        <v>0</v>
      </c>
      <c r="H58" s="44">
        <f t="shared" si="18"/>
        <v>535500</v>
      </c>
      <c r="I58" s="48">
        <f t="shared" si="18"/>
        <v>15800</v>
      </c>
      <c r="J58" s="49">
        <f t="shared" si="18"/>
        <v>0</v>
      </c>
      <c r="K58" s="50">
        <f t="shared" si="16"/>
        <v>2126300</v>
      </c>
    </row>
  </sheetData>
  <sheetProtection/>
  <printOptions/>
  <pageMargins left="0.6299212598425197" right="0.3937007874015748" top="0.4724409448818898" bottom="0.6692913385826772" header="0.1968503937007874" footer="0.5118110236220472"/>
  <pageSetup horizontalDpi="600" verticalDpi="600" orientation="landscape" paperSize="9" scale="73" r:id="rId2"/>
  <headerFooter alignWithMargins="0">
    <oddFooter>&amp;R&amp;P/&amp;N</oddFooter>
  </headerFooter>
  <rowBreaks count="1" manualBreakCount="1">
    <brk id="27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Andrea Olšáková</cp:lastModifiedBy>
  <cp:lastPrinted>2011-08-16T04:55:06Z</cp:lastPrinted>
  <dcterms:created xsi:type="dcterms:W3CDTF">2011-08-15T12:31:17Z</dcterms:created>
  <dcterms:modified xsi:type="dcterms:W3CDTF">2011-09-12T08:21:32Z</dcterms:modified>
  <cp:category/>
  <cp:version/>
  <cp:contentType/>
  <cp:contentStatus/>
</cp:coreProperties>
</file>