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převod do r. 2013" sheetId="1" r:id="rId1"/>
  </sheets>
  <definedNames>
    <definedName name="_xlnm.Print_Area" localSheetId="0">'převod do r. 2013'!$A$1:$W$40</definedName>
  </definedNames>
  <calcPr fullCalcOnLoad="1"/>
</workbook>
</file>

<file path=xl/sharedStrings.xml><?xml version="1.0" encoding="utf-8"?>
<sst xmlns="http://schemas.openxmlformats.org/spreadsheetml/2006/main" count="86" uniqueCount="80">
  <si>
    <t>§</t>
  </si>
  <si>
    <t>Položka</t>
  </si>
  <si>
    <t>Číslo
akce</t>
  </si>
  <si>
    <t>Organizace
Název akce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</si>
  <si>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</si>
  <si>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</si>
  <si>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Č. org.</t>
  </si>
  <si>
    <t>Oblastní nemocnice Jičín a. s.</t>
  </si>
  <si>
    <t>Oblastní nemocnice Náchod a. s.</t>
  </si>
  <si>
    <t>ZD/09/414</t>
  </si>
  <si>
    <t>II. Etapa Generelu ON Náchod a. s.</t>
  </si>
  <si>
    <t>Oblastní nemocnice Rychnov nad Kněžnou a. s.</t>
  </si>
  <si>
    <t>Oblastní nemocnice Trutnov a. s.</t>
  </si>
  <si>
    <t>Městská nemocnice, a. s., Dvůr Králové n/L.</t>
  </si>
  <si>
    <t>Zdravotnický holding KHK a. s.</t>
  </si>
  <si>
    <t>ZD/09/434</t>
  </si>
  <si>
    <t>Síťová infrastruktura - dokončení digitalizace</t>
  </si>
  <si>
    <t>Sdružení ozdravoven a léčeben okresu Trutnov</t>
  </si>
  <si>
    <t>Zdravotnická záchranná služba KHK</t>
  </si>
  <si>
    <t>Zdravotnické přístroje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</si>
  <si>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2012</t>
    </r>
    <r>
      <rPr>
        <sz val="10"/>
        <rFont val="Arial"/>
        <family val="2"/>
      </rPr>
      <t xml:space="preserve"> Zastupitelstvo 1.12.2011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</si>
  <si>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5.1.12 Zastupitelstva konaného dne 26.1.12  </t>
    </r>
  </si>
  <si>
    <t>ZD/11/441</t>
  </si>
  <si>
    <t>ZD/12/402</t>
  </si>
  <si>
    <t>ZD/11/444</t>
  </si>
  <si>
    <t>Dodávka a implem.sys.FaMa. Upgrade impl. SW podp. FaMa</t>
  </si>
  <si>
    <t>ZD/12/405</t>
  </si>
  <si>
    <t>DO Svatý Petr, zateplení objektu č. p. 50 Sport</t>
  </si>
  <si>
    <t>ZD/12/406</t>
  </si>
  <si>
    <t>DO Svatý Petr, PD na stavební úpravy č. p. 58</t>
  </si>
  <si>
    <t>ZD/12/409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</si>
  <si>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13. 2. 2012</t>
    </r>
  </si>
  <si>
    <t>ZD/12/410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</si>
  <si>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Zastupitelstva konaného dne 22. 3. 2012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</si>
  <si>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26.3.2012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</si>
  <si>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10.4.2012  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</si>
  <si>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23.4.2012 Zastupitelstva konaného 3.5.2012    </t>
    </r>
  </si>
  <si>
    <t>Oprava kanalizace I. a II. etapa</t>
  </si>
  <si>
    <t>ZD/12/417</t>
  </si>
  <si>
    <t>Oprava nákladního výtahu pro transfuzní stanici</t>
  </si>
  <si>
    <t>ZD/12/420</t>
  </si>
  <si>
    <t>Vybudování mailové domény v rámci rekonstr. poč. sítě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</si>
  <si>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4.6.2012 Zastupitelstva konaného 14.6.2012  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</si>
  <si>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16.7.2012</t>
    </r>
  </si>
  <si>
    <t>Rekonstrukce rozvodu vzduchu pro operační sály</t>
  </si>
  <si>
    <t>ZD/12/432</t>
  </si>
  <si>
    <t>Rekonstrukce kompresorové stanice a dodávka 2 ks sušiček</t>
  </si>
  <si>
    <t>ZD/12/435</t>
  </si>
  <si>
    <t>PD rekonstrukce oplocení objektu nemocnice Jičín</t>
  </si>
  <si>
    <t>ZD/12/433</t>
  </si>
  <si>
    <t>Úprava vstupu do objektu ARO a dětského oddělení</t>
  </si>
  <si>
    <t>ZD/12/434</t>
  </si>
  <si>
    <t>Výměna antistatických krytin na operačních sálech</t>
  </si>
  <si>
    <t>ZD/12/442</t>
  </si>
  <si>
    <t>Výstavba lůžkového výtahu do objektu lůžkové rehabilitace</t>
  </si>
  <si>
    <t>Stav.úpr.prac. OKB, zříz.ambul. a odpad.hosp.-soustř.odp. Br.</t>
  </si>
  <si>
    <t>ZD/12/429</t>
  </si>
  <si>
    <t>Oprava krytiny a výměna 7 ks protipožárních dveří</t>
  </si>
  <si>
    <t>ZD/12/445</t>
  </si>
  <si>
    <t>Oprava komunikace ke garážím RZP</t>
  </si>
  <si>
    <t>ZD/12/439</t>
  </si>
  <si>
    <t>Statický posudek a PD parkoviště a opěrné zdi u inter. pavilonu</t>
  </si>
  <si>
    <t>ZD/12/444</t>
  </si>
  <si>
    <t>Fin. přísp. na nákup rigid. cystogastroskopu a elektrokoagul.</t>
  </si>
  <si>
    <t>ZD/12/452</t>
  </si>
  <si>
    <t>Výměna a komplexní řešení telefonních ústředen nem. Jc a NB</t>
  </si>
  <si>
    <t>ZD/12/453</t>
  </si>
  <si>
    <t>Strukturovaná kabeláž v nemocnici Nový Bydžov</t>
  </si>
  <si>
    <t>ZD/12/454</t>
  </si>
  <si>
    <t>Demolice stávající kotelny</t>
  </si>
  <si>
    <t>ZD/12/455</t>
  </si>
  <si>
    <t>Objemová studie pro výstavbu konsolidovaných laboratoří</t>
  </si>
  <si>
    <t>Celkem k převodu</t>
  </si>
  <si>
    <t>Položka 6121</t>
  </si>
  <si>
    <t>Položka 5171</t>
  </si>
  <si>
    <t>Položka 6313</t>
  </si>
  <si>
    <t xml:space="preserve">Položka 5331 </t>
  </si>
  <si>
    <t>Částka k převodu</t>
  </si>
  <si>
    <t>Přehled akcí a nedočerpaných limitů k převodu do rozpočtu r. 2013</t>
  </si>
  <si>
    <t>Příloha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</si>
</sst>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i/>
      <sz val="10"/>
      <color indexed="4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0" borderId="8" applyAlignment="0">
      <protection/>
    </xf>
    <xf numFmtId="0" fontId="40" fillId="0" borderId="0" applyNumberFormat="0" applyFill="0" applyBorder="0" applyAlignment="0" applyProtection="0"/>
    <xf numFmtId="0" fontId="41" fillId="25" borderId="9" applyNumberFormat="0" applyAlignment="0" applyProtection="0"/>
    <xf numFmtId="0" fontId="42" fillId="26" borderId="9" applyNumberFormat="0" applyAlignment="0" applyProtection="0"/>
    <xf numFmtId="0" fontId="43" fillId="26" borderId="10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8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164" fontId="0" fillId="33" borderId="16" xfId="0" applyNumberFormat="1" applyFont="1" applyFill="1" applyBorder="1" applyAlignment="1">
      <alignment horizontal="right"/>
    </xf>
    <xf numFmtId="164" fontId="0" fillId="33" borderId="17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left"/>
    </xf>
    <xf numFmtId="164" fontId="0" fillId="0" borderId="15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0" fontId="2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4" fontId="0" fillId="0" borderId="14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wrapText="1"/>
    </xf>
    <xf numFmtId="164" fontId="5" fillId="0" borderId="15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0" fillId="0" borderId="25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wrapText="1"/>
    </xf>
    <xf numFmtId="164" fontId="0" fillId="0" borderId="26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/>
    </xf>
    <xf numFmtId="164" fontId="5" fillId="0" borderId="14" xfId="0" applyNumberFormat="1" applyFont="1" applyFill="1" applyBorder="1" applyAlignment="1">
      <alignment horizontal="right" wrapText="1"/>
    </xf>
    <xf numFmtId="0" fontId="0" fillId="0" borderId="30" xfId="0" applyFont="1" applyFill="1" applyBorder="1" applyAlignment="1">
      <alignment horizontal="left"/>
    </xf>
    <xf numFmtId="164" fontId="0" fillId="0" borderId="31" xfId="0" applyNumberFormat="1" applyFont="1" applyFill="1" applyBorder="1" applyAlignment="1">
      <alignment horizontal="right"/>
    </xf>
    <xf numFmtId="164" fontId="5" fillId="0" borderId="32" xfId="0" applyNumberFormat="1" applyFont="1" applyFill="1" applyBorder="1" applyAlignment="1">
      <alignment horizontal="right"/>
    </xf>
    <xf numFmtId="164" fontId="5" fillId="0" borderId="26" xfId="0" applyNumberFormat="1" applyFont="1" applyFill="1" applyBorder="1" applyAlignment="1">
      <alignment horizontal="right"/>
    </xf>
    <xf numFmtId="164" fontId="5" fillId="0" borderId="32" xfId="0" applyNumberFormat="1" applyFont="1" applyFill="1" applyBorder="1" applyAlignment="1">
      <alignment horizontal="right" wrapText="1"/>
    </xf>
    <xf numFmtId="164" fontId="0" fillId="0" borderId="33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 wrapText="1"/>
    </xf>
    <xf numFmtId="164" fontId="0" fillId="0" borderId="22" xfId="0" applyNumberFormat="1" applyFont="1" applyFill="1" applyBorder="1" applyAlignment="1">
      <alignment horizontal="right"/>
    </xf>
    <xf numFmtId="164" fontId="0" fillId="0" borderId="34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164" fontId="0" fillId="0" borderId="35" xfId="0" applyNumberFormat="1" applyFont="1" applyFill="1" applyBorder="1" applyAlignment="1">
      <alignment horizontal="right"/>
    </xf>
    <xf numFmtId="0" fontId="2" fillId="0" borderId="36" xfId="0" applyFont="1" applyFill="1" applyBorder="1" applyAlignment="1">
      <alignment horizontal="center" vertical="center" wrapText="1"/>
    </xf>
    <xf numFmtId="164" fontId="0" fillId="0" borderId="37" xfId="0" applyNumberFormat="1" applyFont="1" applyFill="1" applyBorder="1" applyAlignment="1">
      <alignment horizontal="right"/>
    </xf>
    <xf numFmtId="164" fontId="0" fillId="0" borderId="24" xfId="0" applyNumberFormat="1" applyFont="1" applyFill="1" applyBorder="1" applyAlignment="1">
      <alignment horizontal="right"/>
    </xf>
    <xf numFmtId="164" fontId="0" fillId="0" borderId="38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4" fontId="5" fillId="0" borderId="33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left"/>
    </xf>
    <xf numFmtId="164" fontId="5" fillId="0" borderId="37" xfId="0" applyNumberFormat="1" applyFont="1" applyFill="1" applyBorder="1" applyAlignment="1">
      <alignment horizontal="right"/>
    </xf>
    <xf numFmtId="164" fontId="5" fillId="0" borderId="38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 horizontal="right"/>
    </xf>
    <xf numFmtId="164" fontId="0" fillId="0" borderId="23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left"/>
    </xf>
    <xf numFmtId="164" fontId="0" fillId="0" borderId="21" xfId="0" applyNumberFormat="1" applyFont="1" applyFill="1" applyBorder="1" applyAlignment="1">
      <alignment horizontal="right"/>
    </xf>
    <xf numFmtId="164" fontId="0" fillId="0" borderId="32" xfId="0" applyNumberFormat="1" applyBorder="1" applyAlignment="1">
      <alignment/>
    </xf>
    <xf numFmtId="164" fontId="0" fillId="0" borderId="25" xfId="0" applyNumberFormat="1" applyFill="1" applyBorder="1" applyAlignment="1">
      <alignment/>
    </xf>
    <xf numFmtId="164" fontId="0" fillId="0" borderId="34" xfId="0" applyNumberFormat="1" applyFill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38" xfId="0" applyNumberFormat="1" applyFill="1" applyBorder="1" applyAlignment="1">
      <alignment/>
    </xf>
    <xf numFmtId="164" fontId="0" fillId="0" borderId="35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Border="1" applyAlignment="1">
      <alignment/>
    </xf>
    <xf numFmtId="164" fontId="0" fillId="0" borderId="32" xfId="0" applyNumberFormat="1" applyFill="1" applyBorder="1" applyAlignment="1">
      <alignment/>
    </xf>
    <xf numFmtId="0" fontId="0" fillId="0" borderId="20" xfId="0" applyFont="1" applyBorder="1" applyAlignment="1">
      <alignment/>
    </xf>
    <xf numFmtId="164" fontId="0" fillId="0" borderId="25" xfId="0" applyNumberFormat="1" applyBorder="1" applyAlignment="1">
      <alignment/>
    </xf>
    <xf numFmtId="0" fontId="0" fillId="0" borderId="22" xfId="0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164" fontId="2" fillId="0" borderId="39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164" fontId="0" fillId="0" borderId="34" xfId="0" applyNumberForma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showRowColHeaders="0" tabSelected="1" workbookViewId="0" topLeftCell="A1">
      <selection activeCell="W1" sqref="W1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16.57421875" style="0" customWidth="1"/>
    <col min="5" max="5" width="52.57421875" style="0" customWidth="1"/>
    <col min="6" max="22" width="13.00390625" style="0" hidden="1" customWidth="1"/>
    <col min="23" max="23" width="14.7109375" style="0" customWidth="1"/>
  </cols>
  <sheetData>
    <row r="1" spans="1:23" s="1" customFormat="1" ht="19.5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1" t="s">
        <v>79</v>
      </c>
    </row>
    <row r="2" spans="1:17" ht="13.5" thickBot="1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23" ht="107.25" customHeight="1" thickBot="1">
      <c r="A3" s="2" t="s">
        <v>6</v>
      </c>
      <c r="B3" s="3" t="s">
        <v>0</v>
      </c>
      <c r="C3" s="6" t="s">
        <v>1</v>
      </c>
      <c r="D3" s="4" t="s">
        <v>2</v>
      </c>
      <c r="E3" s="4" t="s">
        <v>3</v>
      </c>
      <c r="F3" s="4" t="s">
        <v>5</v>
      </c>
      <c r="G3" s="16" t="s">
        <v>20</v>
      </c>
      <c r="H3" s="41" t="s">
        <v>21</v>
      </c>
      <c r="I3" s="16" t="s">
        <v>4</v>
      </c>
      <c r="J3" s="41" t="s">
        <v>31</v>
      </c>
      <c r="K3" s="5" t="s">
        <v>4</v>
      </c>
      <c r="L3" s="41" t="s">
        <v>33</v>
      </c>
      <c r="M3" s="5" t="s">
        <v>4</v>
      </c>
      <c r="N3" s="15" t="s">
        <v>34</v>
      </c>
      <c r="O3" s="5" t="s">
        <v>4</v>
      </c>
      <c r="P3" s="15" t="s">
        <v>35</v>
      </c>
      <c r="Q3" s="5" t="s">
        <v>4</v>
      </c>
      <c r="R3" s="15" t="s">
        <v>36</v>
      </c>
      <c r="S3" s="5" t="s">
        <v>4</v>
      </c>
      <c r="T3" s="15" t="s">
        <v>42</v>
      </c>
      <c r="U3" s="5" t="s">
        <v>4</v>
      </c>
      <c r="V3" s="15" t="s">
        <v>43</v>
      </c>
      <c r="W3" s="65" t="s">
        <v>77</v>
      </c>
    </row>
    <row r="4" spans="1:23" ht="14.25" customHeight="1">
      <c r="A4" s="32">
        <v>92</v>
      </c>
      <c r="B4" s="33">
        <v>3522</v>
      </c>
      <c r="C4" s="33"/>
      <c r="D4" s="50"/>
      <c r="E4" s="34" t="s">
        <v>7</v>
      </c>
      <c r="F4" s="35"/>
      <c r="G4" s="39" t="e">
        <f>SUM(#REF!+#REF!+#REF!)</f>
        <v>#REF!</v>
      </c>
      <c r="H4" s="13"/>
      <c r="I4" s="39" t="e">
        <f>SUM(#REF!+#REF!+#REF!)</f>
        <v>#REF!</v>
      </c>
      <c r="J4" s="13"/>
      <c r="K4" s="39" t="e">
        <f>SUM(#REF!+#REF!+#REF!)</f>
        <v>#REF!</v>
      </c>
      <c r="L4" s="13"/>
      <c r="M4" s="39" t="e">
        <f>SUM(#REF!+#REF!+#REF!+#REF!)</f>
        <v>#REF!</v>
      </c>
      <c r="N4" s="13"/>
      <c r="O4" s="39" t="e">
        <f>SUM(#REF!+#REF!+#REF!+#REF!)</f>
        <v>#REF!</v>
      </c>
      <c r="P4" s="58"/>
      <c r="Q4" s="54" t="e">
        <f>SUM(#REF!+#REF!+#REF!+#REF!)</f>
        <v>#REF!</v>
      </c>
      <c r="R4" s="58"/>
      <c r="S4" s="54" t="e">
        <f>SUM(#REF!+#REF!+#REF!+#REF!)</f>
        <v>#REF!</v>
      </c>
      <c r="T4" s="58"/>
      <c r="U4" s="54" t="e">
        <f>SUM(#REF!+#REF!+#REF!+#REF!)</f>
        <v>#REF!</v>
      </c>
      <c r="V4" s="58"/>
      <c r="W4" s="84"/>
    </row>
    <row r="5" spans="1:23" ht="14.25" customHeight="1">
      <c r="A5" s="29"/>
      <c r="B5" s="30"/>
      <c r="C5" s="14">
        <v>6313</v>
      </c>
      <c r="D5" s="9" t="s">
        <v>45</v>
      </c>
      <c r="E5" s="9" t="s">
        <v>46</v>
      </c>
      <c r="F5" s="19"/>
      <c r="G5" s="72"/>
      <c r="H5" s="73"/>
      <c r="I5" s="72"/>
      <c r="J5" s="73"/>
      <c r="K5" s="72"/>
      <c r="L5" s="73"/>
      <c r="M5" s="72"/>
      <c r="N5" s="73"/>
      <c r="O5" s="72"/>
      <c r="P5" s="74"/>
      <c r="Q5" s="55"/>
      <c r="R5" s="74"/>
      <c r="S5" s="55"/>
      <c r="T5" s="74"/>
      <c r="U5" s="55"/>
      <c r="V5" s="74"/>
      <c r="W5" s="85">
        <v>1402.3</v>
      </c>
    </row>
    <row r="6" spans="1:23" ht="14.25" customHeight="1">
      <c r="A6" s="29"/>
      <c r="B6" s="30"/>
      <c r="C6" s="14">
        <v>6313</v>
      </c>
      <c r="D6" s="9" t="s">
        <v>64</v>
      </c>
      <c r="E6" s="9" t="s">
        <v>65</v>
      </c>
      <c r="F6" s="75"/>
      <c r="G6" s="76"/>
      <c r="H6" s="73"/>
      <c r="I6" s="76"/>
      <c r="J6" s="73"/>
      <c r="K6" s="76"/>
      <c r="L6" s="73"/>
      <c r="M6" s="76"/>
      <c r="N6" s="73"/>
      <c r="O6" s="76"/>
      <c r="P6" s="74"/>
      <c r="Q6" s="77"/>
      <c r="R6" s="74"/>
      <c r="S6" s="77"/>
      <c r="T6" s="74"/>
      <c r="U6" s="77"/>
      <c r="V6" s="74"/>
      <c r="W6" s="85">
        <v>1200</v>
      </c>
    </row>
    <row r="7" spans="1:23" ht="14.25" customHeight="1">
      <c r="A7" s="29"/>
      <c r="B7" s="30"/>
      <c r="C7" s="14">
        <v>6121</v>
      </c>
      <c r="D7" s="9" t="s">
        <v>47</v>
      </c>
      <c r="E7" s="9" t="s">
        <v>48</v>
      </c>
      <c r="F7" s="75"/>
      <c r="G7" s="76"/>
      <c r="H7" s="73"/>
      <c r="I7" s="76"/>
      <c r="J7" s="73"/>
      <c r="K7" s="76"/>
      <c r="L7" s="73"/>
      <c r="M7" s="76"/>
      <c r="N7" s="73"/>
      <c r="O7" s="76"/>
      <c r="P7" s="74"/>
      <c r="Q7" s="77"/>
      <c r="R7" s="74"/>
      <c r="S7" s="77"/>
      <c r="T7" s="74"/>
      <c r="U7" s="77"/>
      <c r="V7" s="74"/>
      <c r="W7" s="85">
        <v>200</v>
      </c>
    </row>
    <row r="8" spans="1:23" ht="14.25" customHeight="1">
      <c r="A8" s="29"/>
      <c r="B8" s="30"/>
      <c r="C8" s="14">
        <v>6121</v>
      </c>
      <c r="D8" s="9" t="s">
        <v>66</v>
      </c>
      <c r="E8" s="9" t="s">
        <v>67</v>
      </c>
      <c r="F8" s="75"/>
      <c r="G8" s="76"/>
      <c r="H8" s="73"/>
      <c r="I8" s="76"/>
      <c r="J8" s="73"/>
      <c r="K8" s="76"/>
      <c r="L8" s="73"/>
      <c r="M8" s="76"/>
      <c r="N8" s="73"/>
      <c r="O8" s="76"/>
      <c r="P8" s="74"/>
      <c r="Q8" s="77"/>
      <c r="R8" s="74"/>
      <c r="S8" s="77"/>
      <c r="T8" s="74"/>
      <c r="U8" s="77"/>
      <c r="V8" s="74"/>
      <c r="W8" s="85">
        <v>200</v>
      </c>
    </row>
    <row r="9" spans="1:23" ht="14.25" customHeight="1">
      <c r="A9" s="29"/>
      <c r="B9" s="36"/>
      <c r="C9" s="36">
        <v>5171</v>
      </c>
      <c r="D9" s="11" t="s">
        <v>22</v>
      </c>
      <c r="E9" s="9" t="s">
        <v>37</v>
      </c>
      <c r="F9" s="19"/>
      <c r="G9" s="42">
        <v>0</v>
      </c>
      <c r="H9" s="73"/>
      <c r="I9" s="40">
        <v>0</v>
      </c>
      <c r="J9" s="78"/>
      <c r="K9" s="40">
        <v>0</v>
      </c>
      <c r="L9" s="78"/>
      <c r="M9" s="40">
        <v>0</v>
      </c>
      <c r="N9" s="78"/>
      <c r="O9" s="40">
        <v>0</v>
      </c>
      <c r="P9" s="78"/>
      <c r="Q9" s="40">
        <v>0</v>
      </c>
      <c r="R9" s="73">
        <v>1105</v>
      </c>
      <c r="S9" s="40">
        <f>Q9+R9</f>
        <v>1105</v>
      </c>
      <c r="T9" s="73"/>
      <c r="U9" s="40">
        <f>S9+T9</f>
        <v>1105</v>
      </c>
      <c r="V9" s="73"/>
      <c r="W9" s="85">
        <v>945</v>
      </c>
    </row>
    <row r="10" spans="1:23" ht="14.25" customHeight="1">
      <c r="A10" s="29"/>
      <c r="B10" s="36"/>
      <c r="C10" s="36">
        <v>5171</v>
      </c>
      <c r="D10" s="11" t="s">
        <v>49</v>
      </c>
      <c r="E10" s="9" t="s">
        <v>50</v>
      </c>
      <c r="F10" s="19"/>
      <c r="G10" s="42"/>
      <c r="H10" s="73"/>
      <c r="I10" s="42"/>
      <c r="J10" s="78"/>
      <c r="K10" s="42"/>
      <c r="L10" s="78"/>
      <c r="M10" s="42"/>
      <c r="N10" s="78"/>
      <c r="O10" s="42"/>
      <c r="P10" s="78"/>
      <c r="Q10" s="42"/>
      <c r="R10" s="78"/>
      <c r="S10" s="42"/>
      <c r="T10" s="73"/>
      <c r="U10" s="42"/>
      <c r="V10" s="73"/>
      <c r="W10" s="85">
        <v>400</v>
      </c>
    </row>
    <row r="11" spans="1:23" ht="14.25" customHeight="1" thickBot="1">
      <c r="A11" s="29"/>
      <c r="B11" s="36"/>
      <c r="C11" s="36">
        <v>5171</v>
      </c>
      <c r="D11" s="11" t="s">
        <v>51</v>
      </c>
      <c r="E11" s="9" t="s">
        <v>52</v>
      </c>
      <c r="F11" s="19"/>
      <c r="G11" s="42"/>
      <c r="H11" s="73"/>
      <c r="I11" s="42"/>
      <c r="J11" s="78"/>
      <c r="K11" s="42"/>
      <c r="L11" s="78"/>
      <c r="M11" s="42"/>
      <c r="N11" s="78"/>
      <c r="O11" s="42"/>
      <c r="P11" s="78"/>
      <c r="Q11" s="42"/>
      <c r="R11" s="78"/>
      <c r="S11" s="42"/>
      <c r="T11" s="73"/>
      <c r="U11" s="42"/>
      <c r="V11" s="73"/>
      <c r="W11" s="85">
        <v>350</v>
      </c>
    </row>
    <row r="12" spans="1:23" ht="14.25" customHeight="1">
      <c r="A12" s="32">
        <v>93</v>
      </c>
      <c r="B12" s="33">
        <v>3522</v>
      </c>
      <c r="C12" s="33"/>
      <c r="D12" s="10"/>
      <c r="E12" s="34" t="s">
        <v>8</v>
      </c>
      <c r="F12" s="35"/>
      <c r="G12" s="39" t="e">
        <f>SUM(#REF!+#REF!+#REF!)</f>
        <v>#REF!</v>
      </c>
      <c r="H12" s="13"/>
      <c r="I12" s="39" t="e">
        <f>SUM(#REF!+#REF!+#REF!)</f>
        <v>#REF!</v>
      </c>
      <c r="J12" s="13"/>
      <c r="K12" s="39" t="e">
        <f>SUM(#REF!+#REF!+#REF!)</f>
        <v>#REF!</v>
      </c>
      <c r="L12" s="13"/>
      <c r="M12" s="39" t="e">
        <f>SUM(#REF!+#REF!+#REF!)</f>
        <v>#REF!</v>
      </c>
      <c r="N12" s="13"/>
      <c r="O12" s="39" t="e">
        <f>SUM(#REF!+#REF!+#REF!)</f>
        <v>#REF!</v>
      </c>
      <c r="P12" s="13"/>
      <c r="Q12" s="54" t="e">
        <f>SUM(#REF!+#REF!+#REF!)</f>
        <v>#REF!</v>
      </c>
      <c r="R12" s="13"/>
      <c r="S12" s="54" t="e">
        <f>SUM(#REF!+#REF!+#REF!+#REF!)</f>
        <v>#REF!</v>
      </c>
      <c r="T12" s="13"/>
      <c r="U12" s="54" t="e">
        <f>SUM(#REF!+#REF!+#REF!+#REF!)</f>
        <v>#REF!</v>
      </c>
      <c r="V12" s="13"/>
      <c r="W12" s="84"/>
    </row>
    <row r="13" spans="1:23" ht="14.25" customHeight="1">
      <c r="A13" s="21"/>
      <c r="B13" s="14"/>
      <c r="C13" s="14">
        <v>6121</v>
      </c>
      <c r="D13" s="11" t="s">
        <v>9</v>
      </c>
      <c r="E13" s="37" t="s">
        <v>10</v>
      </c>
      <c r="F13" s="22"/>
      <c r="G13" s="23">
        <v>0</v>
      </c>
      <c r="H13" s="79">
        <v>30354.8</v>
      </c>
      <c r="I13" s="23">
        <f>G13+H13</f>
        <v>30354.8</v>
      </c>
      <c r="J13" s="79"/>
      <c r="K13" s="23">
        <f>I13+J13</f>
        <v>30354.8</v>
      </c>
      <c r="L13" s="79"/>
      <c r="M13" s="23">
        <f>K13+L13</f>
        <v>30354.8</v>
      </c>
      <c r="N13" s="79"/>
      <c r="O13" s="23">
        <f>K13+N13</f>
        <v>30354.8</v>
      </c>
      <c r="P13" s="79"/>
      <c r="Q13" s="40">
        <f>O13+P13</f>
        <v>30354.8</v>
      </c>
      <c r="R13" s="79"/>
      <c r="S13" s="40">
        <f>Q13+R13</f>
        <v>30354.8</v>
      </c>
      <c r="T13" s="79"/>
      <c r="U13" s="40">
        <f>S13+T13</f>
        <v>30354.8</v>
      </c>
      <c r="V13" s="79"/>
      <c r="W13" s="85">
        <v>8590.3</v>
      </c>
    </row>
    <row r="14" spans="1:23" ht="14.25" customHeight="1">
      <c r="A14" s="29"/>
      <c r="B14" s="36"/>
      <c r="C14" s="14">
        <v>6121</v>
      </c>
      <c r="D14" s="11" t="s">
        <v>53</v>
      </c>
      <c r="E14" s="37" t="s">
        <v>54</v>
      </c>
      <c r="F14" s="22"/>
      <c r="G14" s="23"/>
      <c r="H14" s="79"/>
      <c r="I14" s="23"/>
      <c r="J14" s="79"/>
      <c r="K14" s="23"/>
      <c r="L14" s="79"/>
      <c r="M14" s="23"/>
      <c r="N14" s="79"/>
      <c r="O14" s="23"/>
      <c r="P14" s="79"/>
      <c r="Q14" s="40"/>
      <c r="R14" s="79"/>
      <c r="S14" s="40"/>
      <c r="T14" s="79"/>
      <c r="U14" s="40"/>
      <c r="V14" s="79"/>
      <c r="W14" s="85">
        <v>900</v>
      </c>
    </row>
    <row r="15" spans="1:23" ht="14.25" customHeight="1" thickBot="1">
      <c r="A15" s="46"/>
      <c r="B15" s="47"/>
      <c r="C15" s="25">
        <v>6121</v>
      </c>
      <c r="D15" s="52" t="s">
        <v>32</v>
      </c>
      <c r="E15" s="60" t="s">
        <v>55</v>
      </c>
      <c r="F15" s="26"/>
      <c r="G15" s="61">
        <v>0</v>
      </c>
      <c r="H15" s="83"/>
      <c r="I15" s="61">
        <v>0</v>
      </c>
      <c r="J15" s="83"/>
      <c r="K15" s="61">
        <v>0</v>
      </c>
      <c r="L15" s="83">
        <v>6500</v>
      </c>
      <c r="M15" s="61">
        <f>K15+L15</f>
        <v>6500</v>
      </c>
      <c r="N15" s="83"/>
      <c r="O15" s="61">
        <f>M15+N15</f>
        <v>6500</v>
      </c>
      <c r="P15" s="83"/>
      <c r="Q15" s="62">
        <f>O15+P15</f>
        <v>6500</v>
      </c>
      <c r="R15" s="83"/>
      <c r="S15" s="62">
        <f>Q15+R15</f>
        <v>6500</v>
      </c>
      <c r="T15" s="83"/>
      <c r="U15" s="62">
        <f>S15+T15</f>
        <v>6500</v>
      </c>
      <c r="V15" s="83"/>
      <c r="W15" s="86">
        <v>6180.1</v>
      </c>
    </row>
    <row r="16" spans="1:23" ht="14.25" customHeight="1">
      <c r="A16" s="29">
        <v>94</v>
      </c>
      <c r="B16" s="30">
        <v>3522</v>
      </c>
      <c r="C16" s="30"/>
      <c r="D16" s="11"/>
      <c r="E16" s="31" t="s">
        <v>11</v>
      </c>
      <c r="F16" s="43"/>
      <c r="G16" s="38" t="e">
        <f>#REF!+#REF!+#REF!+#REF!</f>
        <v>#REF!</v>
      </c>
      <c r="H16" s="12"/>
      <c r="I16" s="38" t="e">
        <f>#REF!+#REF!+#REF!+#REF!</f>
        <v>#REF!</v>
      </c>
      <c r="J16" s="12"/>
      <c r="K16" s="38" t="e">
        <f>#REF!+#REF!+#REF!+#REF!</f>
        <v>#REF!</v>
      </c>
      <c r="L16" s="12"/>
      <c r="M16" s="38" t="e">
        <f>#REF!+#REF!+#REF!+#REF!</f>
        <v>#REF!</v>
      </c>
      <c r="N16" s="12"/>
      <c r="O16" s="38" t="e">
        <f>#REF!+#REF!+#REF!+#REF!</f>
        <v>#REF!</v>
      </c>
      <c r="P16" s="12"/>
      <c r="Q16" s="55" t="e">
        <f>#REF!+#REF!+#REF!+#REF!</f>
        <v>#REF!</v>
      </c>
      <c r="R16" s="12"/>
      <c r="S16" s="55" t="e">
        <f>#REF!+#REF!+#REF!+#REF!</f>
        <v>#REF!</v>
      </c>
      <c r="T16" s="12"/>
      <c r="U16" s="55" t="e">
        <f>#REF!+#REF!+#REF!+#REF!</f>
        <v>#REF!</v>
      </c>
      <c r="V16" s="12"/>
      <c r="W16" s="87"/>
    </row>
    <row r="17" spans="1:23" ht="14.25" customHeight="1">
      <c r="A17" s="21"/>
      <c r="B17" s="14"/>
      <c r="C17" s="14">
        <v>6121</v>
      </c>
      <c r="D17" s="9" t="s">
        <v>68</v>
      </c>
      <c r="E17" s="11" t="s">
        <v>69</v>
      </c>
      <c r="F17" s="23"/>
      <c r="G17" s="53"/>
      <c r="H17" s="80"/>
      <c r="I17" s="23"/>
      <c r="J17" s="80"/>
      <c r="K17" s="23"/>
      <c r="L17" s="80"/>
      <c r="M17" s="23"/>
      <c r="N17" s="80"/>
      <c r="O17" s="23"/>
      <c r="P17" s="80"/>
      <c r="Q17" s="40"/>
      <c r="R17" s="80"/>
      <c r="S17" s="40"/>
      <c r="T17" s="80"/>
      <c r="U17" s="40"/>
      <c r="V17" s="80"/>
      <c r="W17" s="85">
        <v>3500</v>
      </c>
    </row>
    <row r="18" spans="1:23" ht="14.25" customHeight="1">
      <c r="A18" s="21"/>
      <c r="B18" s="14"/>
      <c r="C18" s="14">
        <v>6313</v>
      </c>
      <c r="D18" s="9" t="s">
        <v>23</v>
      </c>
      <c r="E18" s="9" t="s">
        <v>44</v>
      </c>
      <c r="F18" s="23"/>
      <c r="G18" s="53">
        <v>500</v>
      </c>
      <c r="H18" s="80"/>
      <c r="I18" s="23">
        <f>G18+H18</f>
        <v>500</v>
      </c>
      <c r="J18" s="80"/>
      <c r="K18" s="23">
        <f>I18+J18</f>
        <v>500</v>
      </c>
      <c r="L18" s="80"/>
      <c r="M18" s="23">
        <f>K18+L18</f>
        <v>500</v>
      </c>
      <c r="N18" s="80"/>
      <c r="O18" s="23">
        <f>K18+N18</f>
        <v>500</v>
      </c>
      <c r="P18" s="80"/>
      <c r="Q18" s="40">
        <f>O18+P18</f>
        <v>500</v>
      </c>
      <c r="R18" s="80"/>
      <c r="S18" s="40">
        <f>Q18+R18</f>
        <v>500</v>
      </c>
      <c r="T18" s="80"/>
      <c r="U18" s="40">
        <f>S18+T18</f>
        <v>500</v>
      </c>
      <c r="V18" s="80"/>
      <c r="W18" s="85">
        <v>100</v>
      </c>
    </row>
    <row r="19" spans="1:23" ht="14.25" customHeight="1">
      <c r="A19" s="29"/>
      <c r="B19" s="36"/>
      <c r="C19" s="14">
        <v>6313</v>
      </c>
      <c r="D19" s="9" t="s">
        <v>40</v>
      </c>
      <c r="E19" s="9" t="s">
        <v>41</v>
      </c>
      <c r="F19" s="23"/>
      <c r="G19" s="53">
        <v>0</v>
      </c>
      <c r="H19" s="80"/>
      <c r="I19" s="23">
        <v>0</v>
      </c>
      <c r="J19" s="80"/>
      <c r="K19" s="23">
        <v>0</v>
      </c>
      <c r="L19" s="80"/>
      <c r="M19" s="23">
        <v>0</v>
      </c>
      <c r="N19" s="80"/>
      <c r="O19" s="23">
        <v>0</v>
      </c>
      <c r="P19" s="80"/>
      <c r="Q19" s="40">
        <v>0</v>
      </c>
      <c r="R19" s="80">
        <v>100</v>
      </c>
      <c r="S19" s="40">
        <f>Q19+R19</f>
        <v>100</v>
      </c>
      <c r="T19" s="80"/>
      <c r="U19" s="40">
        <f>S19+T19</f>
        <v>100</v>
      </c>
      <c r="V19" s="80"/>
      <c r="W19" s="85">
        <v>100</v>
      </c>
    </row>
    <row r="20" spans="1:23" ht="14.25" customHeight="1">
      <c r="A20" s="21"/>
      <c r="B20" s="14"/>
      <c r="C20" s="14">
        <v>5171</v>
      </c>
      <c r="D20" s="9" t="s">
        <v>56</v>
      </c>
      <c r="E20" s="9" t="s">
        <v>57</v>
      </c>
      <c r="F20" s="23"/>
      <c r="G20" s="53"/>
      <c r="H20" s="80"/>
      <c r="I20" s="23"/>
      <c r="J20" s="80"/>
      <c r="K20" s="23"/>
      <c r="L20" s="80"/>
      <c r="M20" s="23"/>
      <c r="N20" s="80"/>
      <c r="O20" s="23"/>
      <c r="P20" s="80"/>
      <c r="Q20" s="40"/>
      <c r="R20" s="80"/>
      <c r="S20" s="40"/>
      <c r="T20" s="80"/>
      <c r="U20" s="40"/>
      <c r="V20" s="80"/>
      <c r="W20" s="85">
        <v>201.5</v>
      </c>
    </row>
    <row r="21" spans="1:23" ht="14.25" customHeight="1" thickBot="1">
      <c r="A21" s="27"/>
      <c r="B21" s="28"/>
      <c r="C21" s="36">
        <v>5171</v>
      </c>
      <c r="D21" s="11" t="s">
        <v>58</v>
      </c>
      <c r="E21" s="11" t="s">
        <v>59</v>
      </c>
      <c r="F21" s="67"/>
      <c r="G21" s="66"/>
      <c r="H21" s="81"/>
      <c r="I21" s="67"/>
      <c r="J21" s="81"/>
      <c r="K21" s="67"/>
      <c r="L21" s="81"/>
      <c r="M21" s="67"/>
      <c r="N21" s="81"/>
      <c r="O21" s="67"/>
      <c r="P21" s="81"/>
      <c r="Q21" s="68"/>
      <c r="R21" s="81"/>
      <c r="S21" s="68"/>
      <c r="T21" s="81"/>
      <c r="U21" s="68"/>
      <c r="V21" s="81"/>
      <c r="W21" s="88">
        <v>85</v>
      </c>
    </row>
    <row r="22" spans="1:23" ht="14.25" customHeight="1">
      <c r="A22" s="32">
        <v>95</v>
      </c>
      <c r="B22" s="33">
        <v>3522</v>
      </c>
      <c r="C22" s="33"/>
      <c r="D22" s="10"/>
      <c r="E22" s="34" t="s">
        <v>12</v>
      </c>
      <c r="F22" s="48"/>
      <c r="G22" s="39" t="e">
        <f>#REF!+#REF!+#REF!</f>
        <v>#REF!</v>
      </c>
      <c r="H22" s="13"/>
      <c r="I22" s="39" t="e">
        <f>#REF!+#REF!+#REF!</f>
        <v>#REF!</v>
      </c>
      <c r="J22" s="13"/>
      <c r="K22" s="39" t="e">
        <f>#REF!+#REF!+#REF!</f>
        <v>#REF!</v>
      </c>
      <c r="L22" s="13"/>
      <c r="M22" s="39" t="e">
        <f>#REF!+#REF!+#REF!</f>
        <v>#REF!</v>
      </c>
      <c r="N22" s="13"/>
      <c r="O22" s="39" t="e">
        <f>#REF!+#REF!+#REF!</f>
        <v>#REF!</v>
      </c>
      <c r="P22" s="13"/>
      <c r="Q22" s="54" t="e">
        <f>#REF!+#REF!+#REF!</f>
        <v>#REF!</v>
      </c>
      <c r="R22" s="13"/>
      <c r="S22" s="54" t="e">
        <f>#REF!+#REF!+#REF!</f>
        <v>#REF!</v>
      </c>
      <c r="T22" s="13"/>
      <c r="U22" s="54" t="e">
        <f>#REF!+#REF!+#REF!</f>
        <v>#REF!</v>
      </c>
      <c r="V22" s="13"/>
      <c r="W22" s="84"/>
    </row>
    <row r="23" spans="1:23" ht="14.25" customHeight="1">
      <c r="A23" s="17"/>
      <c r="B23" s="18"/>
      <c r="C23" s="14">
        <v>6121</v>
      </c>
      <c r="D23" s="11" t="s">
        <v>60</v>
      </c>
      <c r="E23" s="9" t="s">
        <v>61</v>
      </c>
      <c r="F23" s="20"/>
      <c r="G23" s="57"/>
      <c r="H23" s="80"/>
      <c r="I23" s="20"/>
      <c r="J23" s="80"/>
      <c r="K23" s="20"/>
      <c r="L23" s="80"/>
      <c r="M23" s="20"/>
      <c r="N23" s="80"/>
      <c r="O23" s="20"/>
      <c r="P23" s="80"/>
      <c r="Q23" s="42"/>
      <c r="R23" s="80"/>
      <c r="S23" s="42"/>
      <c r="T23" s="80"/>
      <c r="U23" s="42"/>
      <c r="V23" s="80"/>
      <c r="W23" s="85">
        <v>200</v>
      </c>
    </row>
    <row r="24" spans="1:23" ht="14.25" customHeight="1">
      <c r="A24" s="17"/>
      <c r="B24" s="18"/>
      <c r="C24" s="14">
        <v>6313</v>
      </c>
      <c r="D24" s="11" t="s">
        <v>70</v>
      </c>
      <c r="E24" s="9" t="s">
        <v>71</v>
      </c>
      <c r="F24" s="20"/>
      <c r="G24" s="57"/>
      <c r="H24" s="80"/>
      <c r="I24" s="20"/>
      <c r="J24" s="80"/>
      <c r="K24" s="20"/>
      <c r="L24" s="80"/>
      <c r="M24" s="20"/>
      <c r="N24" s="80"/>
      <c r="O24" s="20"/>
      <c r="P24" s="80"/>
      <c r="Q24" s="42"/>
      <c r="R24" s="80"/>
      <c r="S24" s="42"/>
      <c r="T24" s="80"/>
      <c r="U24" s="42"/>
      <c r="V24" s="80"/>
      <c r="W24" s="85">
        <v>180</v>
      </c>
    </row>
    <row r="25" spans="1:23" ht="14.25" customHeight="1" thickBot="1">
      <c r="A25" s="21"/>
      <c r="B25" s="14"/>
      <c r="C25" s="14">
        <v>5171</v>
      </c>
      <c r="D25" s="9" t="s">
        <v>38</v>
      </c>
      <c r="E25" s="9" t="s">
        <v>39</v>
      </c>
      <c r="F25" s="23"/>
      <c r="G25" s="53">
        <v>0</v>
      </c>
      <c r="H25" s="80"/>
      <c r="I25" s="23">
        <v>0</v>
      </c>
      <c r="J25" s="80"/>
      <c r="K25" s="23">
        <v>0</v>
      </c>
      <c r="L25" s="80"/>
      <c r="M25" s="23">
        <v>0</v>
      </c>
      <c r="N25" s="80"/>
      <c r="O25" s="23">
        <v>0</v>
      </c>
      <c r="P25" s="80"/>
      <c r="Q25" s="40">
        <v>0</v>
      </c>
      <c r="R25" s="80">
        <v>558</v>
      </c>
      <c r="S25" s="40">
        <f>Q25+R25</f>
        <v>558</v>
      </c>
      <c r="T25" s="80"/>
      <c r="U25" s="40">
        <f>S25+T25</f>
        <v>558</v>
      </c>
      <c r="V25" s="80"/>
      <c r="W25" s="85">
        <v>558</v>
      </c>
    </row>
    <row r="26" spans="1:23" ht="14.25" customHeight="1">
      <c r="A26" s="44">
        <v>98</v>
      </c>
      <c r="B26" s="45">
        <v>3522</v>
      </c>
      <c r="C26" s="45"/>
      <c r="D26" s="10"/>
      <c r="E26" s="49" t="s">
        <v>13</v>
      </c>
      <c r="F26" s="35"/>
      <c r="G26" s="39" t="e">
        <f>SUM(#REF!)</f>
        <v>#REF!</v>
      </c>
      <c r="H26" s="13"/>
      <c r="I26" s="39" t="e">
        <f>SUM(#REF!)</f>
        <v>#REF!</v>
      </c>
      <c r="J26" s="13"/>
      <c r="K26" s="39" t="e">
        <f>SUM(#REF!)</f>
        <v>#REF!</v>
      </c>
      <c r="L26" s="13"/>
      <c r="M26" s="39" t="e">
        <f>SUM(#REF!)</f>
        <v>#REF!</v>
      </c>
      <c r="N26" s="13"/>
      <c r="O26" s="39" t="e">
        <f>SUM(#REF!)</f>
        <v>#REF!</v>
      </c>
      <c r="P26" s="13"/>
      <c r="Q26" s="54" t="e">
        <f>SUM(#REF!)</f>
        <v>#REF!</v>
      </c>
      <c r="R26" s="13"/>
      <c r="S26" s="54" t="e">
        <f>SUM(#REF!)</f>
        <v>#REF!</v>
      </c>
      <c r="T26" s="13"/>
      <c r="U26" s="54" t="e">
        <f>SUM(#REF!)</f>
        <v>#REF!</v>
      </c>
      <c r="V26" s="13"/>
      <c r="W26" s="84"/>
    </row>
    <row r="27" spans="1:23" ht="14.25" customHeight="1" thickBot="1">
      <c r="A27" s="17"/>
      <c r="B27" s="18"/>
      <c r="C27" s="14">
        <v>6313</v>
      </c>
      <c r="D27" s="11" t="s">
        <v>62</v>
      </c>
      <c r="E27" s="9" t="s">
        <v>63</v>
      </c>
      <c r="F27" s="19"/>
      <c r="G27" s="57"/>
      <c r="H27" s="80"/>
      <c r="I27" s="20"/>
      <c r="J27" s="80"/>
      <c r="K27" s="20"/>
      <c r="L27" s="80"/>
      <c r="M27" s="20"/>
      <c r="N27" s="80"/>
      <c r="O27" s="20"/>
      <c r="P27" s="80"/>
      <c r="Q27" s="42"/>
      <c r="R27" s="80"/>
      <c r="S27" s="42"/>
      <c r="T27" s="80"/>
      <c r="U27" s="42"/>
      <c r="V27" s="80"/>
      <c r="W27" s="85">
        <v>218.7</v>
      </c>
    </row>
    <row r="28" spans="1:23" ht="14.25" customHeight="1">
      <c r="A28" s="44">
        <v>99</v>
      </c>
      <c r="B28" s="45">
        <v>3599</v>
      </c>
      <c r="C28" s="45"/>
      <c r="D28" s="10"/>
      <c r="E28" s="49" t="s">
        <v>14</v>
      </c>
      <c r="F28" s="48"/>
      <c r="G28" s="39" t="e">
        <f>#REF!</f>
        <v>#REF!</v>
      </c>
      <c r="H28" s="13"/>
      <c r="I28" s="39" t="e">
        <f>SUM(#REF!)</f>
        <v>#REF!</v>
      </c>
      <c r="J28" s="13"/>
      <c r="K28" s="39" t="e">
        <f>SUM(#REF!)</f>
        <v>#REF!</v>
      </c>
      <c r="L28" s="13"/>
      <c r="M28" s="39" t="e">
        <f>SUM(#REF!)</f>
        <v>#REF!</v>
      </c>
      <c r="N28" s="13"/>
      <c r="O28" s="39" t="e">
        <f>SUM(#REF!)</f>
        <v>#REF!</v>
      </c>
      <c r="P28" s="13"/>
      <c r="Q28" s="54" t="e">
        <f>SUM(#REF!)</f>
        <v>#REF!</v>
      </c>
      <c r="R28" s="13"/>
      <c r="S28" s="54" t="e">
        <f>SUM(#REF!)</f>
        <v>#REF!</v>
      </c>
      <c r="T28" s="13"/>
      <c r="U28" s="54" t="e">
        <f>SUM(#REF!)</f>
        <v>#REF!</v>
      </c>
      <c r="V28" s="13"/>
      <c r="W28" s="84"/>
    </row>
    <row r="29" spans="1:23" ht="14.25" customHeight="1">
      <c r="A29" s="17"/>
      <c r="B29" s="18"/>
      <c r="C29" s="14">
        <v>6313</v>
      </c>
      <c r="D29" s="11" t="s">
        <v>15</v>
      </c>
      <c r="E29" s="82" t="s">
        <v>16</v>
      </c>
      <c r="F29" s="20"/>
      <c r="G29" s="20">
        <v>0</v>
      </c>
      <c r="H29" s="73">
        <v>127.4</v>
      </c>
      <c r="I29" s="20">
        <f>G29+H29</f>
        <v>127.4</v>
      </c>
      <c r="J29" s="73"/>
      <c r="K29" s="20">
        <f>I29+J29</f>
        <v>127.4</v>
      </c>
      <c r="L29" s="73"/>
      <c r="M29" s="20">
        <f>K29+L29</f>
        <v>127.4</v>
      </c>
      <c r="N29" s="73"/>
      <c r="O29" s="20">
        <f>K29+N29</f>
        <v>127.4</v>
      </c>
      <c r="P29" s="73"/>
      <c r="Q29" s="42">
        <f>O29+P29</f>
        <v>127.4</v>
      </c>
      <c r="R29" s="73"/>
      <c r="S29" s="42">
        <f>Q29+R29</f>
        <v>127.4</v>
      </c>
      <c r="T29" s="73"/>
      <c r="U29" s="42">
        <f>S29+T29</f>
        <v>127.4</v>
      </c>
      <c r="V29" s="73"/>
      <c r="W29" s="85">
        <v>127.4</v>
      </c>
    </row>
    <row r="30" spans="1:23" ht="14.25" customHeight="1" thickBot="1">
      <c r="A30" s="21"/>
      <c r="B30" s="14"/>
      <c r="C30" s="14">
        <v>6313</v>
      </c>
      <c r="D30" s="9" t="s">
        <v>24</v>
      </c>
      <c r="E30" s="9" t="s">
        <v>25</v>
      </c>
      <c r="F30" s="20"/>
      <c r="G30" s="20">
        <v>0</v>
      </c>
      <c r="H30" s="73">
        <v>845</v>
      </c>
      <c r="I30" s="20">
        <f>G30+H30</f>
        <v>845</v>
      </c>
      <c r="J30" s="73"/>
      <c r="K30" s="20">
        <f>I30+J30</f>
        <v>845</v>
      </c>
      <c r="L30" s="73"/>
      <c r="M30" s="20">
        <f>K30+L30</f>
        <v>845</v>
      </c>
      <c r="N30" s="73"/>
      <c r="O30" s="20">
        <f>K30+N30</f>
        <v>845</v>
      </c>
      <c r="P30" s="73"/>
      <c r="Q30" s="42">
        <f>O30+P30</f>
        <v>845</v>
      </c>
      <c r="R30" s="73"/>
      <c r="S30" s="42">
        <f>Q30+R30</f>
        <v>845</v>
      </c>
      <c r="T30" s="73"/>
      <c r="U30" s="42">
        <f>S30+T30</f>
        <v>845</v>
      </c>
      <c r="V30" s="73"/>
      <c r="W30" s="85">
        <v>214.5</v>
      </c>
    </row>
    <row r="31" spans="1:23" ht="14.25" customHeight="1">
      <c r="A31" s="32">
        <v>7</v>
      </c>
      <c r="B31" s="33">
        <v>3526</v>
      </c>
      <c r="C31" s="33"/>
      <c r="D31" s="10"/>
      <c r="E31" s="34" t="s">
        <v>17</v>
      </c>
      <c r="F31" s="35"/>
      <c r="G31" s="39" t="e">
        <f>#REF!+#REF!+#REF!</f>
        <v>#REF!</v>
      </c>
      <c r="H31" s="13"/>
      <c r="I31" s="39" t="e">
        <f>#REF!+#REF!+#REF!</f>
        <v>#REF!</v>
      </c>
      <c r="J31" s="13"/>
      <c r="K31" s="39" t="e">
        <f>#REF!+#REF!+#REF!</f>
        <v>#REF!</v>
      </c>
      <c r="L31" s="13"/>
      <c r="M31" s="39" t="e">
        <f>#REF!+#REF!+#REF!</f>
        <v>#REF!</v>
      </c>
      <c r="N31" s="13"/>
      <c r="O31" s="39" t="e">
        <f>#REF!+#REF!+#REF!</f>
        <v>#REF!</v>
      </c>
      <c r="P31" s="13"/>
      <c r="Q31" s="54" t="e">
        <f>#REF!+#REF!+#REF!</f>
        <v>#REF!</v>
      </c>
      <c r="R31" s="13"/>
      <c r="S31" s="54" t="e">
        <f>#REF!+#REF!+#REF!</f>
        <v>#REF!</v>
      </c>
      <c r="T31" s="13"/>
      <c r="U31" s="54" t="e">
        <f>#REF!+#REF!+#REF!</f>
        <v>#REF!</v>
      </c>
      <c r="V31" s="13"/>
      <c r="W31" s="84"/>
    </row>
    <row r="32" spans="1:23" ht="14.25" customHeight="1">
      <c r="A32" s="17"/>
      <c r="B32" s="18"/>
      <c r="C32" s="14">
        <v>6121</v>
      </c>
      <c r="D32" s="11" t="s">
        <v>26</v>
      </c>
      <c r="E32" s="37" t="s">
        <v>27</v>
      </c>
      <c r="F32" s="22"/>
      <c r="G32" s="23">
        <v>400</v>
      </c>
      <c r="H32" s="73"/>
      <c r="I32" s="20">
        <f>G32+H32</f>
        <v>400</v>
      </c>
      <c r="J32" s="73"/>
      <c r="K32" s="20">
        <f>I32+J32</f>
        <v>400</v>
      </c>
      <c r="L32" s="73"/>
      <c r="M32" s="20">
        <f>K32+L32</f>
        <v>400</v>
      </c>
      <c r="N32" s="73"/>
      <c r="O32" s="20">
        <f>K32+N32</f>
        <v>400</v>
      </c>
      <c r="P32" s="73"/>
      <c r="Q32" s="42">
        <f>O32+P32</f>
        <v>400</v>
      </c>
      <c r="R32" s="73"/>
      <c r="S32" s="42">
        <f>Q32+R32</f>
        <v>400</v>
      </c>
      <c r="T32" s="73"/>
      <c r="U32" s="42">
        <f>S32+T32</f>
        <v>400</v>
      </c>
      <c r="V32" s="73"/>
      <c r="W32" s="85">
        <v>313.9</v>
      </c>
    </row>
    <row r="33" spans="1:23" ht="14.25" customHeight="1" thickBot="1">
      <c r="A33" s="17"/>
      <c r="B33" s="18"/>
      <c r="C33" s="14">
        <v>6121</v>
      </c>
      <c r="D33" s="11" t="s">
        <v>28</v>
      </c>
      <c r="E33" s="37" t="s">
        <v>29</v>
      </c>
      <c r="F33" s="22"/>
      <c r="G33" s="23">
        <v>300</v>
      </c>
      <c r="H33" s="73"/>
      <c r="I33" s="20">
        <f>G33+H33</f>
        <v>300</v>
      </c>
      <c r="J33" s="73"/>
      <c r="K33" s="20">
        <f>I33+J33</f>
        <v>300</v>
      </c>
      <c r="L33" s="73"/>
      <c r="M33" s="20">
        <f>K33+L33</f>
        <v>300</v>
      </c>
      <c r="N33" s="73"/>
      <c r="O33" s="20">
        <f>K33+N33</f>
        <v>300</v>
      </c>
      <c r="P33" s="73"/>
      <c r="Q33" s="42">
        <f>O33+P33</f>
        <v>300</v>
      </c>
      <c r="R33" s="73"/>
      <c r="S33" s="42">
        <f>Q33+R33</f>
        <v>300</v>
      </c>
      <c r="T33" s="73"/>
      <c r="U33" s="42">
        <f>S33+T33</f>
        <v>300</v>
      </c>
      <c r="V33" s="73"/>
      <c r="W33" s="85">
        <v>300</v>
      </c>
    </row>
    <row r="34" spans="1:23" ht="14.25" customHeight="1">
      <c r="A34" s="32">
        <v>11</v>
      </c>
      <c r="B34" s="33">
        <v>3533</v>
      </c>
      <c r="C34" s="33"/>
      <c r="D34" s="10"/>
      <c r="E34" s="34" t="s">
        <v>18</v>
      </c>
      <c r="F34" s="50"/>
      <c r="G34" s="51" t="e">
        <f>#REF!+#REF!</f>
        <v>#REF!</v>
      </c>
      <c r="H34" s="13"/>
      <c r="I34" s="51" t="e">
        <f>#REF!+#REF!</f>
        <v>#REF!</v>
      </c>
      <c r="J34" s="13"/>
      <c r="K34" s="51" t="e">
        <f>#REF!+#REF!</f>
        <v>#REF!</v>
      </c>
      <c r="L34" s="13"/>
      <c r="M34" s="51" t="e">
        <f>#REF!+#REF!</f>
        <v>#REF!</v>
      </c>
      <c r="N34" s="13"/>
      <c r="O34" s="51" t="e">
        <f>#REF!+#REF!</f>
        <v>#REF!</v>
      </c>
      <c r="P34" s="13"/>
      <c r="Q34" s="56" t="e">
        <f>#REF!+#REF!</f>
        <v>#REF!</v>
      </c>
      <c r="R34" s="13"/>
      <c r="S34" s="56" t="e">
        <f>#REF!+#REF!</f>
        <v>#REF!</v>
      </c>
      <c r="T34" s="13"/>
      <c r="U34" s="56" t="e">
        <f>#REF!+#REF!</f>
        <v>#REF!</v>
      </c>
      <c r="V34" s="13"/>
      <c r="W34" s="84"/>
    </row>
    <row r="35" spans="1:23" ht="14.25" customHeight="1" thickBot="1">
      <c r="A35" s="24"/>
      <c r="B35" s="25"/>
      <c r="C35" s="25">
        <v>5331</v>
      </c>
      <c r="D35" s="59" t="s">
        <v>30</v>
      </c>
      <c r="E35" s="82" t="s">
        <v>19</v>
      </c>
      <c r="F35" s="63"/>
      <c r="G35" s="63">
        <v>4517</v>
      </c>
      <c r="H35" s="79"/>
      <c r="I35" s="63">
        <f>G35+H35</f>
        <v>4517</v>
      </c>
      <c r="J35" s="79"/>
      <c r="K35" s="63">
        <f>I35+J35</f>
        <v>4517</v>
      </c>
      <c r="L35" s="79"/>
      <c r="M35" s="63">
        <f>K35+L35</f>
        <v>4517</v>
      </c>
      <c r="N35" s="79"/>
      <c r="O35" s="63">
        <f>K35+N35</f>
        <v>4517</v>
      </c>
      <c r="P35" s="79">
        <v>-2000</v>
      </c>
      <c r="Q35" s="64">
        <f>O35+P35</f>
        <v>2517</v>
      </c>
      <c r="R35" s="79"/>
      <c r="S35" s="64">
        <f>Q35+R35</f>
        <v>2517</v>
      </c>
      <c r="T35" s="79"/>
      <c r="U35" s="64">
        <f>S35+T35</f>
        <v>2517</v>
      </c>
      <c r="V35" s="79"/>
      <c r="W35" s="89">
        <v>114.1</v>
      </c>
    </row>
    <row r="36" spans="5:23" ht="12.75">
      <c r="E36" s="91" t="s">
        <v>73</v>
      </c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>
        <f>W7+W8+W13+W14+W15+W17+W23+W32+W33</f>
        <v>20384.300000000003</v>
      </c>
    </row>
    <row r="37" spans="5:23" ht="12.75">
      <c r="E37" s="94" t="s">
        <v>74</v>
      </c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5">
        <f>W9+W10+W11+W20+W21+W25</f>
        <v>2539.5</v>
      </c>
    </row>
    <row r="38" spans="5:23" ht="12.75">
      <c r="E38" s="94" t="s">
        <v>75</v>
      </c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5">
        <f>W5+W6+W18+W19+W24+W27+W29+W30</f>
        <v>3542.9</v>
      </c>
    </row>
    <row r="39" spans="5:23" ht="13.5" thickBot="1">
      <c r="E39" s="100" t="s">
        <v>76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101">
        <f>W35</f>
        <v>114.1</v>
      </c>
    </row>
    <row r="40" spans="5:23" ht="13.5" thickBot="1">
      <c r="E40" s="97" t="s">
        <v>72</v>
      </c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9">
        <f>SUM(W36:W39)</f>
        <v>26580.800000000003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569</cp:lastModifiedBy>
  <cp:lastPrinted>2013-01-03T07:52:27Z</cp:lastPrinted>
  <dcterms:created xsi:type="dcterms:W3CDTF">2007-01-11T11:12:55Z</dcterms:created>
  <dcterms:modified xsi:type="dcterms:W3CDTF">2013-01-03T08:36:15Z</dcterms:modified>
  <cp:category/>
  <cp:version/>
  <cp:contentType/>
  <cp:contentStatus/>
</cp:coreProperties>
</file>