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rozpočet'!$A$1:$R$78</definedName>
  </definedNames>
  <calcPr fullCalcOnLoad="1"/>
</workbook>
</file>

<file path=xl/sharedStrings.xml><?xml version="1.0" encoding="utf-8"?>
<sst xmlns="http://schemas.openxmlformats.org/spreadsheetml/2006/main" count="111" uniqueCount="92">
  <si>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</si>
  <si>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</si>
  <si>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</si>
  <si>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</si>
  <si>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</si>
  <si>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</si>
  <si>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</si>
  <si>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</si>
  <si>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</si>
  <si>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</si>
  <si>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</si>
  <si>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</si>
  <si>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</si>
  <si>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</si>
  <si>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</si>
  <si>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</si>
  <si>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</si>
  <si>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</si>
  <si>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</si>
  <si>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</si>
  <si>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</si>
  <si>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</si>
  <si>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ÚSP pro mentálně postiženou mládež Chotělice</t>
  </si>
  <si>
    <t>Domov důchodců Černožice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</si>
  <si>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</si>
  <si>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</si>
  <si>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</si>
  <si>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</si>
  <si>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</si>
  <si>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</si>
  <si>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</si>
  <si>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</si>
  <si>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</si>
  <si>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</si>
  <si>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</si>
  <si>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Zastupitelstva konaného dne </t>
    </r>
  </si>
  <si>
    <t>Úprava</t>
  </si>
  <si>
    <t>UR</t>
  </si>
  <si>
    <t>Domov pro seniory Pilníkov</t>
  </si>
  <si>
    <t>Domov Dolní zámek Teplice nad Metují</t>
  </si>
  <si>
    <t>kapitálové výdaje</t>
  </si>
  <si>
    <t>Domov důchodců Tmavý Důl</t>
  </si>
  <si>
    <t>Oplocení aeálu</t>
  </si>
  <si>
    <t>SV/10/603</t>
  </si>
  <si>
    <t>Výstavba a rekonstrukce Domova Dolní zámek na zvl. režim</t>
  </si>
  <si>
    <t>SV/11/605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</si>
  <si>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</si>
  <si>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SV/11/609</t>
  </si>
  <si>
    <t>Domov důchodců Hradec Králové</t>
  </si>
  <si>
    <t>SV/11/614</t>
  </si>
  <si>
    <t>SV/11/617</t>
  </si>
  <si>
    <t>SV/11/618</t>
  </si>
  <si>
    <t>Nátěr a oprava střechy a žlabů</t>
  </si>
  <si>
    <t>Kapitola 50 - Fond rozvoje a reprodukce Královéhradeckého kraje rok 2012 - sumář -  1. zm. rozpočtu</t>
  </si>
  <si>
    <t>II. úprava - zvýšení - převod nedočerp. fin. prostř. k 31.12.11 do r. 2012, ZK/25/1801/2012  z 26.1.2012</t>
  </si>
  <si>
    <t>III. uvolnění - zapojení nedočerp. fin. prostř. k 31.12.11 do r. 2012, ZK/25/1801/2012 z 26.1.2012</t>
  </si>
  <si>
    <t>Zastupitelstvo 1.12.2011, ZK/24/1715/2011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</si>
  <si>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26.1.11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</si>
  <si>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12.3.12 Zastupitelstva konaného dne 22.3.12  </t>
    </r>
  </si>
  <si>
    <t>Rekonstrukce venkovní kanalizace</t>
  </si>
  <si>
    <t>Domov důchodců Borohrádek</t>
  </si>
  <si>
    <t>SV/12/607</t>
  </si>
  <si>
    <t>Projektová dokumentace přestavby objektu DD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</si>
  <si>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</si>
  <si>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t>SV/11/625</t>
  </si>
  <si>
    <t>Rekonstrukce střechy stávající budovy</t>
  </si>
  <si>
    <t>SV/12/605</t>
  </si>
  <si>
    <t>Pořízení serveru</t>
  </si>
  <si>
    <t>SV/12/606</t>
  </si>
  <si>
    <t>Transportní systém Roomer</t>
  </si>
  <si>
    <t>Rekonstrukce vzduchotechniky v kuchyni</t>
  </si>
  <si>
    <t>Energetické audit</t>
  </si>
  <si>
    <t>ÚSP Hořice</t>
  </si>
  <si>
    <t>SV/12/601</t>
  </si>
  <si>
    <t>Rekonstrukce evakuačních výtahů</t>
  </si>
  <si>
    <t>SV/12/602</t>
  </si>
  <si>
    <t>Rekonstrukce vodovod. řadu v kuchyni a nové části ÚSP</t>
  </si>
  <si>
    <t>SV/11/623</t>
  </si>
  <si>
    <t>Oprava fasády na hlavní budově</t>
  </si>
  <si>
    <t>SV/12/603</t>
  </si>
  <si>
    <t>SV/12/604</t>
  </si>
  <si>
    <t>Vybavení tréninkového bytu</t>
  </si>
  <si>
    <t>Vybavení terapeutické dílny</t>
  </si>
  <si>
    <t>kapitálové výdaje - budovy, haly a stavby</t>
  </si>
  <si>
    <t>Schválil: RNDr. Jan Vachata</t>
  </si>
  <si>
    <t>SV/12/608</t>
  </si>
  <si>
    <t>Kompletní oprava střechy</t>
  </si>
  <si>
    <t>SV/12/609</t>
  </si>
  <si>
    <t>běžné výdaje - opravy a udržování</t>
  </si>
  <si>
    <t>opravy a udržování</t>
  </si>
  <si>
    <t>Náhradní zdroj</t>
  </si>
  <si>
    <t>navýšení - Zastupitelstvo ze dne 26. 1.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</si>
</sst>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24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41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5" xfId="0" applyNumberFormat="1" applyFont="1" applyFill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0" fillId="0" borderId="25" xfId="0" applyNumberFormat="1" applyFont="1" applyFill="1" applyBorder="1" applyAlignment="1">
      <alignment horizontal="center" vertical="center"/>
    </xf>
    <xf numFmtId="164" fontId="4" fillId="35" borderId="43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2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4" fillId="36" borderId="20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4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26" xfId="0" applyFont="1" applyFill="1" applyBorder="1" applyAlignment="1">
      <alignment horizontal="center" wrapText="1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164" fontId="16" fillId="0" borderId="53" xfId="0" applyNumberFormat="1" applyFont="1" applyBorder="1" applyAlignment="1">
      <alignment horizontal="right"/>
    </xf>
    <xf numFmtId="164" fontId="16" fillId="0" borderId="44" xfId="0" applyNumberFormat="1" applyFont="1" applyBorder="1" applyAlignment="1">
      <alignment horizontal="right"/>
    </xf>
    <xf numFmtId="164" fontId="16" fillId="0" borderId="59" xfId="0" applyNumberFormat="1" applyFont="1" applyFill="1" applyBorder="1" applyAlignment="1">
      <alignment horizontal="right"/>
    </xf>
    <xf numFmtId="164" fontId="3" fillId="34" borderId="59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 wrapText="1"/>
    </xf>
    <xf numFmtId="164" fontId="4" fillId="36" borderId="2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16" fillId="0" borderId="43" xfId="0" applyNumberFormat="1" applyFont="1" applyBorder="1" applyAlignment="1">
      <alignment horizontal="right"/>
    </xf>
    <xf numFmtId="164" fontId="8" fillId="33" borderId="64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41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4" fontId="0" fillId="0" borderId="67" xfId="0" applyNumberFormat="1" applyFont="1" applyFill="1" applyBorder="1" applyAlignment="1">
      <alignment horizontal="left"/>
    </xf>
    <xf numFmtId="164" fontId="11" fillId="0" borderId="67" xfId="0" applyNumberFormat="1" applyFont="1" applyFill="1" applyBorder="1" applyAlignment="1">
      <alignment horizontal="right"/>
    </xf>
    <xf numFmtId="164" fontId="0" fillId="33" borderId="66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40" xfId="0" applyNumberFormat="1" applyFont="1" applyFill="1" applyBorder="1" applyAlignment="1">
      <alignment horizontal="left"/>
    </xf>
    <xf numFmtId="164" fontId="4" fillId="37" borderId="40" xfId="0" applyNumberFormat="1" applyFont="1" applyFill="1" applyBorder="1" applyAlignment="1">
      <alignment horizontal="right"/>
    </xf>
    <xf numFmtId="164" fontId="4" fillId="33" borderId="41" xfId="0" applyNumberFormat="1" applyFont="1" applyFill="1" applyBorder="1" applyAlignment="1">
      <alignment horizontal="right"/>
    </xf>
    <xf numFmtId="164" fontId="4" fillId="37" borderId="59" xfId="0" applyNumberFormat="1" applyFont="1" applyFill="1" applyBorder="1" applyAlignment="1">
      <alignment horizontal="right"/>
    </xf>
    <xf numFmtId="0" fontId="0" fillId="0" borderId="69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4" fontId="0" fillId="33" borderId="33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164" fontId="13" fillId="33" borderId="14" xfId="0" applyNumberFormat="1" applyFont="1" applyFill="1" applyBorder="1" applyAlignment="1">
      <alignment horizontal="right"/>
    </xf>
    <xf numFmtId="164" fontId="4" fillId="35" borderId="70" xfId="0" applyNumberFormat="1" applyFont="1" applyFill="1" applyBorder="1" applyAlignment="1">
      <alignment horizontal="right"/>
    </xf>
    <xf numFmtId="0" fontId="6" fillId="0" borderId="67" xfId="0" applyFont="1" applyFill="1" applyBorder="1" applyAlignment="1">
      <alignment horizontal="left" wrapText="1"/>
    </xf>
    <xf numFmtId="164" fontId="13" fillId="33" borderId="41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left"/>
    </xf>
    <xf numFmtId="164" fontId="4" fillId="35" borderId="40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left"/>
    </xf>
    <xf numFmtId="164" fontId="11" fillId="0" borderId="25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6" borderId="37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164" fontId="4" fillId="36" borderId="7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4" fillId="36" borderId="44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53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18">
        <v>11000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91</v>
      </c>
      <c r="F4" s="22"/>
      <c r="G4" s="138">
        <v>31777.1</v>
      </c>
      <c r="H4" s="20"/>
      <c r="I4" s="20"/>
      <c r="J4" s="17"/>
      <c r="K4" s="17"/>
      <c r="L4" s="17"/>
      <c r="M4" s="17"/>
      <c r="N4" s="17"/>
      <c r="O4" s="17"/>
    </row>
    <row r="5" spans="1:15" ht="15" customHeight="1" thickBot="1">
      <c r="A5" s="14"/>
      <c r="B5" s="14"/>
      <c r="C5" s="14"/>
      <c r="D5" s="17"/>
      <c r="E5" s="27" t="s">
        <v>28</v>
      </c>
      <c r="F5" s="28"/>
      <c r="G5" s="131">
        <f>SUM(G3:G4)</f>
        <v>42777.1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41" t="s">
        <v>26</v>
      </c>
      <c r="B6" s="17"/>
      <c r="C6" s="17"/>
      <c r="D6" s="17"/>
      <c r="E6" s="119"/>
      <c r="F6" s="119"/>
      <c r="G6" s="120"/>
      <c r="H6" s="20"/>
      <c r="I6" s="20"/>
      <c r="J6" s="17"/>
      <c r="K6" s="17"/>
      <c r="L6" s="17"/>
      <c r="M6" s="17"/>
      <c r="N6" s="17"/>
      <c r="O6" s="17"/>
    </row>
    <row r="7" spans="1:15" ht="15" customHeight="1" thickBot="1">
      <c r="A7" s="17"/>
      <c r="B7" s="17"/>
      <c r="C7" s="17"/>
      <c r="D7" s="17"/>
      <c r="E7" s="17"/>
      <c r="F7" s="17"/>
      <c r="G7" s="24"/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23" t="s">
        <v>0</v>
      </c>
      <c r="B8" s="25"/>
      <c r="C8" s="25"/>
      <c r="D8" s="25"/>
      <c r="E8" s="25"/>
      <c r="F8" s="25"/>
      <c r="G8" s="50">
        <v>11000</v>
      </c>
      <c r="H8" s="130" t="s">
        <v>29</v>
      </c>
      <c r="I8" s="152" t="s">
        <v>30</v>
      </c>
      <c r="J8" s="13"/>
      <c r="K8" s="13"/>
      <c r="L8" s="13"/>
      <c r="M8" s="13"/>
      <c r="N8" s="17"/>
      <c r="O8" s="17"/>
    </row>
    <row r="9" spans="1:15" ht="15" customHeight="1">
      <c r="A9" s="21" t="s">
        <v>2</v>
      </c>
      <c r="B9" s="22"/>
      <c r="C9" s="22"/>
      <c r="D9" s="22"/>
      <c r="E9" s="22" t="s">
        <v>56</v>
      </c>
      <c r="F9" s="132"/>
      <c r="G9" s="133">
        <v>-9300</v>
      </c>
      <c r="H9" s="20"/>
      <c r="I9" s="20"/>
      <c r="J9" s="13"/>
      <c r="K9" s="13"/>
      <c r="L9" s="13"/>
      <c r="M9" s="13"/>
      <c r="N9" s="17"/>
      <c r="O9" s="17"/>
    </row>
    <row r="10" spans="1:15" ht="15" customHeight="1">
      <c r="A10" s="150" t="s">
        <v>3</v>
      </c>
      <c r="B10" s="135"/>
      <c r="C10" s="135"/>
      <c r="D10" s="135"/>
      <c r="E10" s="135"/>
      <c r="F10" s="136"/>
      <c r="G10" s="151">
        <f>SUM(G8+G9)</f>
        <v>1700</v>
      </c>
      <c r="H10" s="20"/>
      <c r="I10" s="20"/>
      <c r="J10" s="13"/>
      <c r="K10" s="13"/>
      <c r="L10" s="13"/>
      <c r="M10" s="13"/>
      <c r="N10" s="17"/>
      <c r="O10" s="17"/>
    </row>
    <row r="11" spans="1:15" ht="15" customHeight="1">
      <c r="A11" s="146" t="s">
        <v>54</v>
      </c>
      <c r="B11" s="147"/>
      <c r="C11" s="147"/>
      <c r="D11" s="147"/>
      <c r="E11" s="147"/>
      <c r="F11" s="148"/>
      <c r="G11" s="149">
        <v>31777.1</v>
      </c>
      <c r="H11" s="153"/>
      <c r="I11" s="20"/>
      <c r="J11" s="13"/>
      <c r="K11" s="13"/>
      <c r="L11" s="13"/>
      <c r="M11" s="13"/>
      <c r="N11" s="17"/>
      <c r="O11" s="17"/>
    </row>
    <row r="12" spans="1:15" ht="15" customHeight="1">
      <c r="A12" s="134" t="s">
        <v>55</v>
      </c>
      <c r="B12" s="135"/>
      <c r="C12" s="135"/>
      <c r="D12" s="135"/>
      <c r="E12" s="135"/>
      <c r="F12" s="136"/>
      <c r="G12" s="137">
        <v>-31777.1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68"/>
      <c r="B13" s="169"/>
      <c r="C13" s="169"/>
      <c r="D13" s="169"/>
      <c r="E13" s="169"/>
      <c r="F13" s="170"/>
      <c r="G13" s="171"/>
      <c r="H13" s="153"/>
      <c r="I13" s="20"/>
      <c r="J13" s="13"/>
      <c r="K13" s="13"/>
      <c r="L13" s="13"/>
      <c r="M13" s="13"/>
      <c r="N13" s="17"/>
      <c r="O13" s="17"/>
    </row>
    <row r="14" spans="1:15" ht="15" customHeight="1">
      <c r="A14" s="134"/>
      <c r="B14" s="135"/>
      <c r="C14" s="135"/>
      <c r="D14" s="135"/>
      <c r="E14" s="135"/>
      <c r="F14" s="170"/>
      <c r="G14" s="171"/>
      <c r="H14" s="153"/>
      <c r="I14" s="20"/>
      <c r="J14" s="13"/>
      <c r="K14" s="13"/>
      <c r="L14" s="13"/>
      <c r="M14" s="13"/>
      <c r="N14" s="17"/>
      <c r="O14" s="17"/>
    </row>
    <row r="15" spans="1:15" ht="15" customHeight="1">
      <c r="A15" s="195"/>
      <c r="B15" s="147"/>
      <c r="C15" s="147"/>
      <c r="D15" s="147"/>
      <c r="E15" s="147"/>
      <c r="F15" s="170"/>
      <c r="G15" s="171"/>
      <c r="H15" s="153"/>
      <c r="I15" s="20"/>
      <c r="J15" s="13"/>
      <c r="K15" s="13"/>
      <c r="L15" s="13"/>
      <c r="M15" s="13"/>
      <c r="N15" s="17"/>
      <c r="O15" s="17"/>
    </row>
    <row r="16" spans="1:15" ht="15" customHeight="1">
      <c r="A16" s="195"/>
      <c r="B16" s="147"/>
      <c r="C16" s="147"/>
      <c r="D16" s="147"/>
      <c r="E16" s="147"/>
      <c r="F16" s="170"/>
      <c r="G16" s="171"/>
      <c r="H16" s="153">
        <f>G8+G11+G13+G15</f>
        <v>42777.1</v>
      </c>
      <c r="I16" s="20"/>
      <c r="J16" s="13"/>
      <c r="K16" s="13"/>
      <c r="L16" s="13"/>
      <c r="M16" s="13"/>
      <c r="N16" s="17"/>
      <c r="O16" s="17"/>
    </row>
    <row r="17" spans="1:15" ht="15" customHeight="1">
      <c r="A17" s="47"/>
      <c r="B17" s="135"/>
      <c r="C17" s="135"/>
      <c r="D17" s="135"/>
      <c r="E17" s="135"/>
      <c r="F17" s="170"/>
      <c r="G17" s="171"/>
      <c r="H17" s="153"/>
      <c r="I17" s="20"/>
      <c r="J17" s="13"/>
      <c r="K17" s="13"/>
      <c r="L17" s="13"/>
      <c r="M17" s="13"/>
      <c r="N17" s="17"/>
      <c r="O17" s="17"/>
    </row>
    <row r="18" spans="1:15" ht="15" customHeight="1">
      <c r="A18" s="229"/>
      <c r="B18" s="13"/>
      <c r="C18" s="13"/>
      <c r="D18" s="13"/>
      <c r="E18" s="13"/>
      <c r="F18" s="170"/>
      <c r="G18" s="171"/>
      <c r="H18" s="153"/>
      <c r="I18" s="20"/>
      <c r="J18" s="13"/>
      <c r="K18" s="13"/>
      <c r="L18" s="13"/>
      <c r="M18" s="13"/>
      <c r="N18" s="17"/>
      <c r="O18" s="17"/>
    </row>
    <row r="19" spans="1:15" ht="15" customHeight="1" thickBot="1">
      <c r="A19" s="27" t="s">
        <v>3</v>
      </c>
      <c r="B19" s="28"/>
      <c r="C19" s="28"/>
      <c r="D19" s="28"/>
      <c r="E19" s="28"/>
      <c r="F19" s="29"/>
      <c r="G19" s="124">
        <f>SUM(G10)</f>
        <v>1700</v>
      </c>
      <c r="H19" s="153">
        <f>SUM(G8+G11+G13+G15)</f>
        <v>42777.1</v>
      </c>
      <c r="I19" s="130">
        <f>H16+G9+G14+G12+G16</f>
        <v>1700</v>
      </c>
      <c r="J19" s="13"/>
      <c r="K19" s="13"/>
      <c r="L19" s="13"/>
      <c r="M19" s="13"/>
      <c r="N19" s="17"/>
      <c r="O19" s="17"/>
    </row>
    <row r="20" spans="1:15" ht="15" customHeight="1">
      <c r="A20" s="39"/>
      <c r="B20" s="13"/>
      <c r="C20" s="13"/>
      <c r="D20" s="13"/>
      <c r="E20" s="13"/>
      <c r="F20" s="13"/>
      <c r="G20" s="120"/>
      <c r="H20" s="20"/>
      <c r="I20" s="130"/>
      <c r="J20" s="13"/>
      <c r="K20" s="13"/>
      <c r="L20" s="13"/>
      <c r="M20" s="13"/>
      <c r="N20" s="17"/>
      <c r="O20" s="17"/>
    </row>
    <row r="21" spans="1:15" ht="12" customHeight="1" thickBot="1">
      <c r="A21" s="13"/>
      <c r="B21" s="13"/>
      <c r="C21" s="13"/>
      <c r="D21" s="13"/>
      <c r="E21" s="13"/>
      <c r="F21" s="13"/>
      <c r="G21" s="26"/>
      <c r="H21" s="20" t="s">
        <v>27</v>
      </c>
      <c r="I21" s="20"/>
      <c r="J21" s="17"/>
      <c r="K21" s="17"/>
      <c r="L21" s="17"/>
      <c r="M21" s="17"/>
      <c r="N21" s="17"/>
      <c r="O21" s="17"/>
    </row>
    <row r="22" spans="1:15" ht="57.75" customHeight="1" thickBot="1">
      <c r="A22" s="13"/>
      <c r="B22" s="13"/>
      <c r="C22" s="13"/>
      <c r="D22" s="13"/>
      <c r="E22" s="13"/>
      <c r="F22" s="13"/>
      <c r="G22" s="26"/>
      <c r="H22" s="255" t="s">
        <v>46</v>
      </c>
      <c r="I22" s="258"/>
      <c r="J22" s="256"/>
      <c r="K22" s="257"/>
      <c r="L22" s="255" t="s">
        <v>33</v>
      </c>
      <c r="M22" s="256"/>
      <c r="N22" s="256"/>
      <c r="O22" s="257"/>
    </row>
    <row r="23" spans="1:21" ht="107.25" customHeight="1" thickBot="1">
      <c r="A23" s="3" t="s">
        <v>14</v>
      </c>
      <c r="B23" s="4" t="s">
        <v>4</v>
      </c>
      <c r="C23" s="12" t="s">
        <v>5</v>
      </c>
      <c r="D23" s="5" t="s">
        <v>6</v>
      </c>
      <c r="E23" s="5" t="s">
        <v>7</v>
      </c>
      <c r="F23" s="5" t="s">
        <v>12</v>
      </c>
      <c r="G23" s="72" t="s">
        <v>63</v>
      </c>
      <c r="H23" s="167" t="s">
        <v>57</v>
      </c>
      <c r="I23" s="72" t="s">
        <v>11</v>
      </c>
      <c r="J23" s="167" t="s">
        <v>58</v>
      </c>
      <c r="K23" s="6" t="s">
        <v>11</v>
      </c>
      <c r="L23" s="71" t="s">
        <v>35</v>
      </c>
      <c r="M23" s="6" t="s">
        <v>11</v>
      </c>
      <c r="N23" s="179" t="s">
        <v>34</v>
      </c>
      <c r="O23" s="6" t="s">
        <v>11</v>
      </c>
      <c r="U23" s="2"/>
    </row>
    <row r="24" spans="1:15" ht="14.25" customHeight="1">
      <c r="A24" s="95">
        <v>1</v>
      </c>
      <c r="B24" s="96">
        <v>4357</v>
      </c>
      <c r="C24" s="96"/>
      <c r="D24" s="231"/>
      <c r="E24" s="97" t="s">
        <v>24</v>
      </c>
      <c r="F24" s="98"/>
      <c r="G24" s="123">
        <f>SUM(G26)</f>
        <v>0</v>
      </c>
      <c r="H24" s="55"/>
      <c r="I24" s="123">
        <f>SUM(I26)</f>
        <v>531.9</v>
      </c>
      <c r="J24" s="55"/>
      <c r="K24" s="123">
        <f>SUM(K26)</f>
        <v>531.9</v>
      </c>
      <c r="L24" s="232"/>
      <c r="M24" s="161"/>
      <c r="N24" s="232"/>
      <c r="O24" s="161"/>
    </row>
    <row r="25" spans="1:15" ht="14.25" customHeight="1">
      <c r="A25" s="78"/>
      <c r="B25" s="70"/>
      <c r="C25" s="70">
        <v>6351</v>
      </c>
      <c r="D25" s="30" t="s">
        <v>47</v>
      </c>
      <c r="E25" s="30" t="s">
        <v>59</v>
      </c>
      <c r="F25" s="79"/>
      <c r="G25" s="129">
        <v>0</v>
      </c>
      <c r="H25" s="53">
        <v>531.9</v>
      </c>
      <c r="I25" s="129">
        <f>SUM(G25:H25)</f>
        <v>531.9</v>
      </c>
      <c r="J25" s="53"/>
      <c r="K25" s="129">
        <f>SUM(I25:J25)</f>
        <v>531.9</v>
      </c>
      <c r="L25" s="53"/>
      <c r="M25" s="129"/>
      <c r="N25" s="53"/>
      <c r="O25" s="129"/>
    </row>
    <row r="26" spans="1:15" ht="14.25" customHeight="1" thickBot="1">
      <c r="A26" s="89"/>
      <c r="B26" s="99"/>
      <c r="C26" s="90">
        <v>6351</v>
      </c>
      <c r="D26" s="37"/>
      <c r="E26" s="32" t="s">
        <v>13</v>
      </c>
      <c r="F26" s="75"/>
      <c r="G26" s="126">
        <v>0</v>
      </c>
      <c r="H26" s="230">
        <v>531.9</v>
      </c>
      <c r="I26" s="126">
        <f>SUM(G26:H26)</f>
        <v>531.9</v>
      </c>
      <c r="J26" s="230"/>
      <c r="K26" s="126">
        <f>SUM(I26:J26)</f>
        <v>531.9</v>
      </c>
      <c r="L26" s="51"/>
      <c r="M26" s="126"/>
      <c r="N26" s="51"/>
      <c r="O26" s="126"/>
    </row>
    <row r="27" spans="1:15" ht="14.25" customHeight="1">
      <c r="A27" s="95">
        <v>2</v>
      </c>
      <c r="B27" s="96">
        <v>4357</v>
      </c>
      <c r="C27" s="96"/>
      <c r="D27" s="231"/>
      <c r="E27" s="97" t="s">
        <v>60</v>
      </c>
      <c r="F27" s="98"/>
      <c r="G27" s="123">
        <f>SUM(G29)</f>
        <v>2000</v>
      </c>
      <c r="H27" s="55"/>
      <c r="I27" s="123">
        <f>SUM(I29)</f>
        <v>2000</v>
      </c>
      <c r="J27" s="55"/>
      <c r="K27" s="123">
        <f>SUM(K29)</f>
        <v>2000</v>
      </c>
      <c r="L27" s="232"/>
      <c r="M27" s="161"/>
      <c r="N27" s="232"/>
      <c r="O27" s="161"/>
    </row>
    <row r="28" spans="1:15" ht="14.25" customHeight="1">
      <c r="A28" s="78"/>
      <c r="B28" s="70"/>
      <c r="C28" s="70">
        <v>6121</v>
      </c>
      <c r="D28" s="30" t="s">
        <v>61</v>
      </c>
      <c r="E28" s="30" t="s">
        <v>62</v>
      </c>
      <c r="F28" s="79"/>
      <c r="G28" s="129">
        <v>2000</v>
      </c>
      <c r="H28" s="53"/>
      <c r="I28" s="129">
        <f>SUM(G28:H28)</f>
        <v>2000</v>
      </c>
      <c r="J28" s="53"/>
      <c r="K28" s="129">
        <f>SUM(I28:J28)</f>
        <v>2000</v>
      </c>
      <c r="L28" s="53"/>
      <c r="M28" s="129"/>
      <c r="N28" s="53"/>
      <c r="O28" s="129"/>
    </row>
    <row r="29" spans="1:15" ht="14.25" customHeight="1" thickBot="1">
      <c r="A29" s="89"/>
      <c r="B29" s="99"/>
      <c r="C29" s="90">
        <v>6121</v>
      </c>
      <c r="D29" s="37"/>
      <c r="E29" s="32" t="s">
        <v>40</v>
      </c>
      <c r="F29" s="75"/>
      <c r="G29" s="126">
        <v>2000</v>
      </c>
      <c r="H29" s="230"/>
      <c r="I29" s="126">
        <f>SUM(G29:H29)</f>
        <v>2000</v>
      </c>
      <c r="J29" s="230"/>
      <c r="K29" s="126">
        <f>SUM(I29:J29)</f>
        <v>2000</v>
      </c>
      <c r="L29" s="51"/>
      <c r="M29" s="126"/>
      <c r="N29" s="51"/>
      <c r="O29" s="126"/>
    </row>
    <row r="30" spans="1:15" ht="14.25" customHeight="1">
      <c r="A30" s="95">
        <v>3</v>
      </c>
      <c r="B30" s="96">
        <v>4357</v>
      </c>
      <c r="C30" s="96"/>
      <c r="D30" s="35"/>
      <c r="E30" s="97" t="s">
        <v>23</v>
      </c>
      <c r="F30" s="98"/>
      <c r="G30" s="123">
        <f>SUM(G32)</f>
        <v>0</v>
      </c>
      <c r="H30" s="55"/>
      <c r="I30" s="123">
        <f>SUM(I32)</f>
        <v>3000</v>
      </c>
      <c r="J30" s="55"/>
      <c r="K30" s="123">
        <f>SUM(K32)</f>
        <v>3000</v>
      </c>
      <c r="L30" s="55"/>
      <c r="M30" s="161"/>
      <c r="N30" s="55"/>
      <c r="O30" s="161"/>
    </row>
    <row r="31" spans="1:15" ht="14.25" customHeight="1">
      <c r="A31" s="78"/>
      <c r="B31" s="70"/>
      <c r="C31" s="70">
        <v>6121</v>
      </c>
      <c r="D31" s="37" t="s">
        <v>64</v>
      </c>
      <c r="E31" s="113" t="s">
        <v>65</v>
      </c>
      <c r="F31" s="79"/>
      <c r="G31" s="80">
        <v>0</v>
      </c>
      <c r="H31" s="54">
        <v>3000</v>
      </c>
      <c r="I31" s="80">
        <f>SUM(G31:H31)</f>
        <v>3000</v>
      </c>
      <c r="J31" s="54"/>
      <c r="K31" s="80">
        <f>SUM(I31:J31)</f>
        <v>3000</v>
      </c>
      <c r="L31" s="54"/>
      <c r="M31" s="188"/>
      <c r="N31" s="54"/>
      <c r="O31" s="188"/>
    </row>
    <row r="32" spans="1:15" ht="14.25" customHeight="1" thickBot="1">
      <c r="A32" s="221"/>
      <c r="B32" s="222"/>
      <c r="C32" s="83">
        <v>6121</v>
      </c>
      <c r="D32" s="31"/>
      <c r="E32" s="31" t="s">
        <v>40</v>
      </c>
      <c r="F32" s="84"/>
      <c r="G32" s="233">
        <v>0</v>
      </c>
      <c r="H32" s="234">
        <v>3000</v>
      </c>
      <c r="I32" s="233">
        <f>SUM(G32:H32)</f>
        <v>3000</v>
      </c>
      <c r="J32" s="234"/>
      <c r="K32" s="233">
        <f>SUM(I32:J32)</f>
        <v>3000</v>
      </c>
      <c r="L32" s="8"/>
      <c r="M32" s="235"/>
      <c r="N32" s="8"/>
      <c r="O32" s="235"/>
    </row>
    <row r="33" spans="1:15" ht="14.25" customHeight="1">
      <c r="A33" s="212">
        <v>5</v>
      </c>
      <c r="B33" s="214">
        <v>4357</v>
      </c>
      <c r="C33" s="214"/>
      <c r="D33" s="35"/>
      <c r="E33" s="236" t="s">
        <v>48</v>
      </c>
      <c r="F33" s="98"/>
      <c r="G33" s="123">
        <f>SUM(G35)</f>
        <v>150</v>
      </c>
      <c r="H33" s="55"/>
      <c r="I33" s="123">
        <f>SUM(I35)</f>
        <v>150</v>
      </c>
      <c r="J33" s="55"/>
      <c r="K33" s="123">
        <f>SUM(K35)</f>
        <v>150</v>
      </c>
      <c r="L33" s="55"/>
      <c r="M33" s="161"/>
      <c r="N33" s="55"/>
      <c r="O33" s="161"/>
    </row>
    <row r="34" spans="1:15" ht="14.25" customHeight="1">
      <c r="A34" s="73"/>
      <c r="B34" s="74"/>
      <c r="C34" s="70">
        <v>6351</v>
      </c>
      <c r="D34" s="37" t="s">
        <v>66</v>
      </c>
      <c r="E34" s="33" t="s">
        <v>67</v>
      </c>
      <c r="F34" s="75"/>
      <c r="G34" s="76">
        <v>150</v>
      </c>
      <c r="H34" s="53"/>
      <c r="I34" s="76">
        <f>SUM(G34:H34)</f>
        <v>150</v>
      </c>
      <c r="J34" s="53"/>
      <c r="K34" s="76">
        <f>SUM(I34:J34)</f>
        <v>150</v>
      </c>
      <c r="L34" s="53"/>
      <c r="M34" s="129"/>
      <c r="N34" s="53"/>
      <c r="O34" s="129"/>
    </row>
    <row r="35" spans="1:15" ht="14.25" customHeight="1" thickBot="1">
      <c r="A35" s="81"/>
      <c r="B35" s="82"/>
      <c r="C35" s="83">
        <v>6351</v>
      </c>
      <c r="D35" s="36"/>
      <c r="E35" s="31" t="s">
        <v>13</v>
      </c>
      <c r="F35" s="84"/>
      <c r="G35" s="233">
        <v>150</v>
      </c>
      <c r="H35" s="237"/>
      <c r="I35" s="233">
        <f>SUM(G35:H35)</f>
        <v>150</v>
      </c>
      <c r="J35" s="237"/>
      <c r="K35" s="233">
        <f>SUM(I35:J35)</f>
        <v>150</v>
      </c>
      <c r="L35" s="114"/>
      <c r="M35" s="235"/>
      <c r="N35" s="114"/>
      <c r="O35" s="235"/>
    </row>
    <row r="36" spans="1:15" ht="14.25" customHeight="1">
      <c r="A36" s="212">
        <v>9</v>
      </c>
      <c r="B36" s="214">
        <v>4357</v>
      </c>
      <c r="C36" s="214"/>
      <c r="D36" s="35"/>
      <c r="E36" s="236" t="s">
        <v>41</v>
      </c>
      <c r="F36" s="238"/>
      <c r="G36" s="123">
        <f>SUM(G39)</f>
        <v>600</v>
      </c>
      <c r="H36" s="55"/>
      <c r="I36" s="123">
        <f>SUM(I39)</f>
        <v>697.2</v>
      </c>
      <c r="J36" s="55"/>
      <c r="K36" s="123">
        <f>SUM(K39)</f>
        <v>697.2</v>
      </c>
      <c r="L36" s="55"/>
      <c r="M36" s="161"/>
      <c r="N36" s="55"/>
      <c r="O36" s="161"/>
    </row>
    <row r="37" spans="1:15" ht="14.25" customHeight="1">
      <c r="A37" s="78"/>
      <c r="B37" s="70"/>
      <c r="C37" s="70">
        <v>6351</v>
      </c>
      <c r="D37" s="30" t="s">
        <v>68</v>
      </c>
      <c r="E37" s="30" t="s">
        <v>69</v>
      </c>
      <c r="F37" s="80"/>
      <c r="G37" s="80">
        <v>600</v>
      </c>
      <c r="H37" s="53"/>
      <c r="I37" s="80">
        <f>SUM(G37:H37)</f>
        <v>600</v>
      </c>
      <c r="J37" s="53"/>
      <c r="K37" s="80">
        <f>SUM(I37:J37)</f>
        <v>600</v>
      </c>
      <c r="L37" s="53"/>
      <c r="M37" s="129"/>
      <c r="N37" s="53"/>
      <c r="O37" s="129"/>
    </row>
    <row r="38" spans="1:15" ht="14.25" customHeight="1">
      <c r="A38" s="89"/>
      <c r="B38" s="99"/>
      <c r="C38" s="99">
        <v>6351</v>
      </c>
      <c r="D38" s="37" t="s">
        <v>49</v>
      </c>
      <c r="E38" s="37" t="s">
        <v>70</v>
      </c>
      <c r="F38" s="76"/>
      <c r="G38" s="76">
        <v>0</v>
      </c>
      <c r="H38" s="51">
        <v>97.2</v>
      </c>
      <c r="I38" s="76">
        <f>SUM(G38:H38)</f>
        <v>97.2</v>
      </c>
      <c r="J38" s="51"/>
      <c r="K38" s="76">
        <f>SUM(I38:J38)</f>
        <v>97.2</v>
      </c>
      <c r="L38" s="51"/>
      <c r="M38" s="189"/>
      <c r="N38" s="51"/>
      <c r="O38" s="189"/>
    </row>
    <row r="39" spans="1:15" ht="14.25" customHeight="1" thickBot="1">
      <c r="A39" s="221"/>
      <c r="B39" s="222"/>
      <c r="C39" s="112">
        <v>6351</v>
      </c>
      <c r="D39" s="239"/>
      <c r="E39" s="223" t="s">
        <v>13</v>
      </c>
      <c r="F39" s="225"/>
      <c r="G39" s="240">
        <v>600</v>
      </c>
      <c r="H39" s="237">
        <v>97.2</v>
      </c>
      <c r="I39" s="240">
        <f>SUM(G39:H39)</f>
        <v>697.2</v>
      </c>
      <c r="J39" s="237"/>
      <c r="K39" s="240">
        <f>SUM(I39:J39)</f>
        <v>697.2</v>
      </c>
      <c r="L39" s="114"/>
      <c r="M39" s="241"/>
      <c r="N39" s="114"/>
      <c r="O39" s="241"/>
    </row>
    <row r="40" spans="1:15" ht="14.25" customHeight="1">
      <c r="A40" s="85">
        <v>10</v>
      </c>
      <c r="B40" s="86">
        <v>4357</v>
      </c>
      <c r="C40" s="86"/>
      <c r="D40" s="32"/>
      <c r="E40" s="87" t="s">
        <v>38</v>
      </c>
      <c r="F40" s="75"/>
      <c r="G40" s="121">
        <v>0</v>
      </c>
      <c r="H40" s="51"/>
      <c r="I40" s="121">
        <f>SUM(I45:I46)</f>
        <v>793.6</v>
      </c>
      <c r="J40" s="51"/>
      <c r="K40" s="121">
        <f>K45+K46+K47</f>
        <v>2493.6</v>
      </c>
      <c r="L40" s="51"/>
      <c r="M40" s="145"/>
      <c r="N40" s="51"/>
      <c r="O40" s="145"/>
    </row>
    <row r="41" spans="1:15" ht="14.25" customHeight="1">
      <c r="A41" s="73"/>
      <c r="B41" s="74"/>
      <c r="C41" s="70">
        <v>6351</v>
      </c>
      <c r="D41" s="37" t="s">
        <v>45</v>
      </c>
      <c r="E41" s="33" t="s">
        <v>42</v>
      </c>
      <c r="F41" s="75"/>
      <c r="G41" s="76">
        <v>0</v>
      </c>
      <c r="H41" s="53">
        <v>50.4</v>
      </c>
      <c r="I41" s="76">
        <f>SUM(G41:H41)</f>
        <v>50.4</v>
      </c>
      <c r="J41" s="53">
        <v>-50.4</v>
      </c>
      <c r="K41" s="76">
        <f aca="true" t="shared" si="0" ref="K41:K46">SUM(I41:J41)</f>
        <v>0</v>
      </c>
      <c r="L41" s="53"/>
      <c r="M41" s="129"/>
      <c r="N41" s="53"/>
      <c r="O41" s="129"/>
    </row>
    <row r="42" spans="1:15" ht="14.25" customHeight="1">
      <c r="A42" s="73"/>
      <c r="B42" s="74"/>
      <c r="C42" s="70">
        <v>6351</v>
      </c>
      <c r="D42" s="37" t="s">
        <v>50</v>
      </c>
      <c r="E42" s="33" t="s">
        <v>71</v>
      </c>
      <c r="F42" s="75"/>
      <c r="G42" s="76">
        <v>0</v>
      </c>
      <c r="H42" s="51">
        <v>156.2</v>
      </c>
      <c r="I42" s="76">
        <f>SUM(G42:H42)</f>
        <v>156.2</v>
      </c>
      <c r="J42" s="51">
        <v>-156.2</v>
      </c>
      <c r="K42" s="76">
        <f t="shared" si="0"/>
        <v>0</v>
      </c>
      <c r="L42" s="53"/>
      <c r="M42" s="129"/>
      <c r="N42" s="53"/>
      <c r="O42" s="129"/>
    </row>
    <row r="43" spans="1:15" ht="14.25" customHeight="1">
      <c r="A43" s="73"/>
      <c r="B43" s="74"/>
      <c r="C43" s="70">
        <v>5171</v>
      </c>
      <c r="D43" s="37" t="s">
        <v>87</v>
      </c>
      <c r="E43" s="33" t="s">
        <v>86</v>
      </c>
      <c r="F43" s="75"/>
      <c r="G43" s="76">
        <v>0</v>
      </c>
      <c r="H43" s="51"/>
      <c r="I43" s="76">
        <v>0</v>
      </c>
      <c r="J43" s="51">
        <v>2493.6</v>
      </c>
      <c r="K43" s="76">
        <f t="shared" si="0"/>
        <v>2493.6</v>
      </c>
      <c r="L43" s="53"/>
      <c r="M43" s="129"/>
      <c r="N43" s="53"/>
      <c r="O43" s="129"/>
    </row>
    <row r="44" spans="1:15" ht="14.25" customHeight="1">
      <c r="A44" s="73"/>
      <c r="B44" s="74"/>
      <c r="C44" s="70">
        <v>5331</v>
      </c>
      <c r="D44" s="37" t="s">
        <v>51</v>
      </c>
      <c r="E44" s="33" t="s">
        <v>52</v>
      </c>
      <c r="F44" s="75"/>
      <c r="G44" s="76">
        <v>0</v>
      </c>
      <c r="H44" s="51">
        <v>587</v>
      </c>
      <c r="I44" s="76">
        <f>SUM(G44:H44)</f>
        <v>587</v>
      </c>
      <c r="J44" s="51">
        <v>-587</v>
      </c>
      <c r="K44" s="76">
        <f t="shared" si="0"/>
        <v>0</v>
      </c>
      <c r="L44" s="53"/>
      <c r="M44" s="129"/>
      <c r="N44" s="53"/>
      <c r="O44" s="129"/>
    </row>
    <row r="45" spans="1:15" ht="14.25" customHeight="1">
      <c r="A45" s="73"/>
      <c r="B45" s="74"/>
      <c r="C45" s="92">
        <v>6351</v>
      </c>
      <c r="D45" s="30"/>
      <c r="E45" s="34" t="s">
        <v>13</v>
      </c>
      <c r="F45" s="79"/>
      <c r="G45" s="105">
        <v>0</v>
      </c>
      <c r="H45" s="142">
        <f>H41+H42</f>
        <v>206.6</v>
      </c>
      <c r="I45" s="105">
        <f>SUM(G45:H45)</f>
        <v>206.6</v>
      </c>
      <c r="J45" s="142">
        <v>-206.6</v>
      </c>
      <c r="K45" s="105">
        <f t="shared" si="0"/>
        <v>0</v>
      </c>
      <c r="L45" s="56"/>
      <c r="M45" s="126"/>
      <c r="N45" s="56"/>
      <c r="O45" s="126"/>
    </row>
    <row r="46" spans="1:15" ht="14.25" customHeight="1">
      <c r="A46" s="78"/>
      <c r="B46" s="70"/>
      <c r="C46" s="92">
        <v>5331</v>
      </c>
      <c r="D46" s="34"/>
      <c r="E46" s="34" t="s">
        <v>20</v>
      </c>
      <c r="F46" s="79"/>
      <c r="G46" s="252">
        <v>0</v>
      </c>
      <c r="H46" s="253">
        <v>587</v>
      </c>
      <c r="I46" s="252">
        <f>SUM(G46:H46)</f>
        <v>587</v>
      </c>
      <c r="J46" s="253">
        <v>-587</v>
      </c>
      <c r="K46" s="252">
        <f t="shared" si="0"/>
        <v>0</v>
      </c>
      <c r="L46" s="53"/>
      <c r="M46" s="254"/>
      <c r="N46" s="53"/>
      <c r="O46" s="254"/>
    </row>
    <row r="47" spans="1:15" ht="14.25" customHeight="1" thickBot="1">
      <c r="A47" s="85"/>
      <c r="B47" s="246"/>
      <c r="C47" s="86">
        <v>5171</v>
      </c>
      <c r="D47" s="247"/>
      <c r="E47" s="247" t="s">
        <v>89</v>
      </c>
      <c r="F47" s="248"/>
      <c r="G47" s="249">
        <v>0</v>
      </c>
      <c r="H47" s="250"/>
      <c r="I47" s="249">
        <v>0</v>
      </c>
      <c r="J47" s="250">
        <f>J43</f>
        <v>2493.6</v>
      </c>
      <c r="K47" s="249">
        <f>SUM(I47:J47)</f>
        <v>2493.6</v>
      </c>
      <c r="L47" s="56"/>
      <c r="M47" s="251"/>
      <c r="N47" s="56"/>
      <c r="O47" s="251"/>
    </row>
    <row r="48" spans="1:15" ht="14.25" customHeight="1">
      <c r="A48" s="95">
        <v>14</v>
      </c>
      <c r="B48" s="96">
        <v>4357</v>
      </c>
      <c r="C48" s="96"/>
      <c r="D48" s="35"/>
      <c r="E48" s="97" t="s">
        <v>72</v>
      </c>
      <c r="F48" s="98"/>
      <c r="G48" s="123">
        <f>SUM(G50)</f>
        <v>450</v>
      </c>
      <c r="H48" s="55"/>
      <c r="I48" s="123">
        <f>SUM(I50)</f>
        <v>450</v>
      </c>
      <c r="J48" s="55"/>
      <c r="K48" s="123">
        <f>SUM(K50)</f>
        <v>450</v>
      </c>
      <c r="L48" s="55"/>
      <c r="M48" s="161"/>
      <c r="N48" s="55"/>
      <c r="O48" s="161"/>
    </row>
    <row r="49" spans="1:15" ht="14.25" customHeight="1">
      <c r="A49" s="73"/>
      <c r="B49" s="74"/>
      <c r="C49" s="70">
        <v>6351</v>
      </c>
      <c r="D49" s="37" t="s">
        <v>73</v>
      </c>
      <c r="E49" s="113" t="s">
        <v>74</v>
      </c>
      <c r="F49" s="79"/>
      <c r="G49" s="88">
        <v>450</v>
      </c>
      <c r="H49" s="51"/>
      <c r="I49" s="88">
        <f>SUM(G49:H49)</f>
        <v>450</v>
      </c>
      <c r="J49" s="51"/>
      <c r="K49" s="88">
        <f>SUM(I49:J49)</f>
        <v>450</v>
      </c>
      <c r="L49" s="51"/>
      <c r="M49" s="189"/>
      <c r="N49" s="51"/>
      <c r="O49" s="189"/>
    </row>
    <row r="50" spans="1:15" ht="14.25" customHeight="1" thickBot="1">
      <c r="A50" s="81"/>
      <c r="B50" s="82"/>
      <c r="C50" s="83">
        <v>6351</v>
      </c>
      <c r="D50" s="36"/>
      <c r="E50" s="31" t="s">
        <v>13</v>
      </c>
      <c r="F50" s="84"/>
      <c r="G50" s="233">
        <v>450</v>
      </c>
      <c r="H50" s="237"/>
      <c r="I50" s="233">
        <f>SUM(G50:H50)</f>
        <v>450</v>
      </c>
      <c r="J50" s="237"/>
      <c r="K50" s="233">
        <f>SUM(I50:J50)</f>
        <v>450</v>
      </c>
      <c r="L50" s="114"/>
      <c r="M50" s="235"/>
      <c r="N50" s="114"/>
      <c r="O50" s="235"/>
    </row>
    <row r="51" spans="1:15" ht="14.25" customHeight="1">
      <c r="A51" s="89">
        <v>15</v>
      </c>
      <c r="B51" s="90">
        <v>4357</v>
      </c>
      <c r="C51" s="90"/>
      <c r="D51" s="32"/>
      <c r="E51" s="91" t="s">
        <v>22</v>
      </c>
      <c r="F51" s="37"/>
      <c r="G51" s="122">
        <f>SUM(G55+G54)</f>
        <v>1500</v>
      </c>
      <c r="H51" s="51"/>
      <c r="I51" s="122">
        <f>SUM(I55+I54)</f>
        <v>6850.7</v>
      </c>
      <c r="J51" s="51"/>
      <c r="K51" s="122">
        <f>SUM(K55+K54)</f>
        <v>6850.7</v>
      </c>
      <c r="L51" s="51"/>
      <c r="M51" s="177"/>
      <c r="N51" s="51"/>
      <c r="O51" s="177"/>
    </row>
    <row r="52" spans="1:15" ht="14.25" customHeight="1">
      <c r="A52" s="78"/>
      <c r="B52" s="70"/>
      <c r="C52" s="70">
        <v>6351</v>
      </c>
      <c r="D52" s="30" t="s">
        <v>75</v>
      </c>
      <c r="E52" s="30" t="s">
        <v>76</v>
      </c>
      <c r="F52" s="94"/>
      <c r="G52" s="80">
        <v>1500</v>
      </c>
      <c r="H52" s="51"/>
      <c r="I52" s="80">
        <f>SUM(G52:H52)</f>
        <v>1500</v>
      </c>
      <c r="J52" s="51"/>
      <c r="K52" s="80">
        <f>SUM(I52:J52)</f>
        <v>1500</v>
      </c>
      <c r="L52" s="51"/>
      <c r="M52" s="189"/>
      <c r="N52" s="51"/>
      <c r="O52" s="189"/>
    </row>
    <row r="53" spans="1:15" ht="14.25" customHeight="1">
      <c r="A53" s="78"/>
      <c r="B53" s="70"/>
      <c r="C53" s="70">
        <v>5331</v>
      </c>
      <c r="D53" s="30" t="s">
        <v>77</v>
      </c>
      <c r="E53" s="30" t="s">
        <v>78</v>
      </c>
      <c r="F53" s="94"/>
      <c r="G53" s="80">
        <v>0</v>
      </c>
      <c r="H53" s="53">
        <v>5350.7</v>
      </c>
      <c r="I53" s="80">
        <f>SUM(G53:H53)</f>
        <v>5350.7</v>
      </c>
      <c r="J53" s="53"/>
      <c r="K53" s="80">
        <f>SUM(I53:J53)</f>
        <v>5350.7</v>
      </c>
      <c r="L53" s="53"/>
      <c r="M53" s="129"/>
      <c r="N53" s="53"/>
      <c r="O53" s="129"/>
    </row>
    <row r="54" spans="1:15" ht="13.5" customHeight="1">
      <c r="A54" s="180"/>
      <c r="B54" s="86"/>
      <c r="C54" s="90">
        <v>6351</v>
      </c>
      <c r="D54" s="37"/>
      <c r="E54" s="34" t="s">
        <v>13</v>
      </c>
      <c r="F54" s="181"/>
      <c r="G54" s="172">
        <f>G52</f>
        <v>1500</v>
      </c>
      <c r="H54" s="144"/>
      <c r="I54" s="172">
        <f>SUM(G54:H54)</f>
        <v>1500</v>
      </c>
      <c r="J54" s="144"/>
      <c r="K54" s="172">
        <f>SUM(I54:J54)</f>
        <v>1500</v>
      </c>
      <c r="L54" s="144"/>
      <c r="M54" s="126"/>
      <c r="N54" s="144"/>
      <c r="O54" s="126"/>
    </row>
    <row r="55" spans="1:15" ht="14.25" customHeight="1" thickBot="1">
      <c r="A55" s="93"/>
      <c r="B55" s="83"/>
      <c r="C55" s="83">
        <v>5331</v>
      </c>
      <c r="D55" s="31"/>
      <c r="E55" s="31" t="s">
        <v>20</v>
      </c>
      <c r="F55" s="36"/>
      <c r="G55" s="139">
        <v>0</v>
      </c>
      <c r="H55" s="141">
        <v>5350.7</v>
      </c>
      <c r="I55" s="139">
        <f>SUM(G55:H55)</f>
        <v>5350.7</v>
      </c>
      <c r="J55" s="141"/>
      <c r="K55" s="139">
        <f>SUM(I55:J55)</f>
        <v>5350.7</v>
      </c>
      <c r="L55" s="52"/>
      <c r="M55" s="178"/>
      <c r="N55" s="52"/>
      <c r="O55" s="178"/>
    </row>
    <row r="56" spans="1:15" ht="14.25" customHeight="1">
      <c r="A56" s="109">
        <v>19</v>
      </c>
      <c r="B56" s="110">
        <v>4357</v>
      </c>
      <c r="C56" s="111"/>
      <c r="D56" s="125"/>
      <c r="E56" s="127" t="s">
        <v>17</v>
      </c>
      <c r="F56" s="242"/>
      <c r="G56" s="243">
        <f>SUM(G60)</f>
        <v>300</v>
      </c>
      <c r="H56" s="55"/>
      <c r="I56" s="243">
        <f>SUM(I60)</f>
        <v>300</v>
      </c>
      <c r="J56" s="55"/>
      <c r="K56" s="243">
        <f>SUM(K60)</f>
        <v>920</v>
      </c>
      <c r="L56" s="55"/>
      <c r="M56" s="244"/>
      <c r="N56" s="55"/>
      <c r="O56" s="244"/>
    </row>
    <row r="57" spans="1:15" ht="14.25" customHeight="1">
      <c r="A57" s="78"/>
      <c r="B57" s="70"/>
      <c r="C57" s="190">
        <v>6351</v>
      </c>
      <c r="D57" s="30" t="s">
        <v>79</v>
      </c>
      <c r="E57" s="191" t="s">
        <v>81</v>
      </c>
      <c r="F57" s="79"/>
      <c r="G57" s="80">
        <v>100</v>
      </c>
      <c r="H57" s="53"/>
      <c r="I57" s="80">
        <f>SUM(G57:H57)</f>
        <v>100</v>
      </c>
      <c r="J57" s="53">
        <v>-100</v>
      </c>
      <c r="K57" s="80">
        <f>SUM(I57:J57)</f>
        <v>0</v>
      </c>
      <c r="L57" s="192"/>
      <c r="M57" s="129"/>
      <c r="N57" s="53"/>
      <c r="O57" s="129"/>
    </row>
    <row r="58" spans="1:15" ht="14.25" customHeight="1">
      <c r="A58" s="78"/>
      <c r="B58" s="70"/>
      <c r="C58" s="190">
        <v>6351</v>
      </c>
      <c r="D58" s="30" t="s">
        <v>80</v>
      </c>
      <c r="E58" s="191" t="s">
        <v>82</v>
      </c>
      <c r="F58" s="79"/>
      <c r="G58" s="80">
        <v>200</v>
      </c>
      <c r="H58" s="53"/>
      <c r="I58" s="80">
        <f>SUM(G58:H58)</f>
        <v>200</v>
      </c>
      <c r="J58" s="53">
        <v>-200</v>
      </c>
      <c r="K58" s="80">
        <f>SUM(I58:J58)</f>
        <v>0</v>
      </c>
      <c r="L58" s="192"/>
      <c r="M58" s="129"/>
      <c r="N58" s="53"/>
      <c r="O58" s="129"/>
    </row>
    <row r="59" spans="1:15" ht="14.25" customHeight="1">
      <c r="A59" s="78"/>
      <c r="B59" s="70"/>
      <c r="C59" s="190">
        <v>6351</v>
      </c>
      <c r="D59" s="30" t="s">
        <v>85</v>
      </c>
      <c r="E59" s="191" t="s">
        <v>90</v>
      </c>
      <c r="F59" s="79"/>
      <c r="G59" s="80">
        <v>0</v>
      </c>
      <c r="H59" s="53"/>
      <c r="I59" s="80">
        <v>0</v>
      </c>
      <c r="J59" s="53">
        <v>920</v>
      </c>
      <c r="K59" s="80">
        <f>SUM(I59:J59)</f>
        <v>920</v>
      </c>
      <c r="L59" s="192"/>
      <c r="M59" s="129"/>
      <c r="N59" s="53"/>
      <c r="O59" s="129"/>
    </row>
    <row r="60" spans="1:15" ht="14.25" customHeight="1" thickBot="1">
      <c r="A60" s="221"/>
      <c r="B60" s="222"/>
      <c r="C60" s="112">
        <v>6351</v>
      </c>
      <c r="D60" s="223"/>
      <c r="E60" s="223" t="s">
        <v>13</v>
      </c>
      <c r="F60" s="225"/>
      <c r="G60" s="240">
        <f>SUM(G57:G59)</f>
        <v>300</v>
      </c>
      <c r="H60" s="237"/>
      <c r="I60" s="240">
        <f>SUM(I57:I59)</f>
        <v>300</v>
      </c>
      <c r="J60" s="237">
        <v>620</v>
      </c>
      <c r="K60" s="240">
        <f>SUM(K57:K59)</f>
        <v>920</v>
      </c>
      <c r="L60" s="237"/>
      <c r="M60" s="241"/>
      <c r="N60" s="237"/>
      <c r="O60" s="241"/>
    </row>
    <row r="61" spans="1:15" ht="14.25" customHeight="1">
      <c r="A61" s="95">
        <v>28</v>
      </c>
      <c r="B61" s="96">
        <v>4357</v>
      </c>
      <c r="C61" s="96"/>
      <c r="D61" s="35"/>
      <c r="E61" s="97" t="s">
        <v>39</v>
      </c>
      <c r="F61" s="98"/>
      <c r="G61" s="123">
        <f>SUM(G63)</f>
        <v>4300</v>
      </c>
      <c r="H61" s="55"/>
      <c r="I61" s="123">
        <f>SUM(I63)</f>
        <v>26303.7</v>
      </c>
      <c r="J61" s="55"/>
      <c r="K61" s="123">
        <f>SUM(K63)</f>
        <v>23983.7</v>
      </c>
      <c r="L61" s="55"/>
      <c r="M61" s="161"/>
      <c r="N61" s="55"/>
      <c r="O61" s="161"/>
    </row>
    <row r="62" spans="1:15" ht="27" customHeight="1">
      <c r="A62" s="78"/>
      <c r="B62" s="70"/>
      <c r="C62" s="128">
        <v>6121</v>
      </c>
      <c r="D62" s="211" t="s">
        <v>43</v>
      </c>
      <c r="E62" s="194" t="s">
        <v>44</v>
      </c>
      <c r="F62" s="75"/>
      <c r="G62" s="76">
        <v>4300</v>
      </c>
      <c r="H62" s="51">
        <v>22003.7</v>
      </c>
      <c r="I62" s="76">
        <f>SUM(G62:H62)</f>
        <v>26303.7</v>
      </c>
      <c r="J62" s="51">
        <v>-2320</v>
      </c>
      <c r="K62" s="76">
        <f>SUM(I62:J62)</f>
        <v>23983.7</v>
      </c>
      <c r="L62" s="51"/>
      <c r="M62" s="189"/>
      <c r="N62" s="51"/>
      <c r="O62" s="189"/>
    </row>
    <row r="63" spans="1:15" ht="14.25" customHeight="1" thickBot="1">
      <c r="A63" s="78"/>
      <c r="B63" s="74"/>
      <c r="C63" s="92">
        <v>6121</v>
      </c>
      <c r="D63" s="30"/>
      <c r="E63" s="34" t="s">
        <v>40</v>
      </c>
      <c r="F63" s="77"/>
      <c r="G63" s="104">
        <f>SUM(G62)</f>
        <v>4300</v>
      </c>
      <c r="H63" s="143">
        <v>22003.7</v>
      </c>
      <c r="I63" s="104">
        <f>SUM(G63:H63)</f>
        <v>26303.7</v>
      </c>
      <c r="J63" s="143">
        <v>-2320</v>
      </c>
      <c r="K63" s="104">
        <f>SUM(I63:J63)</f>
        <v>23983.7</v>
      </c>
      <c r="L63" s="143"/>
      <c r="M63" s="140"/>
      <c r="N63" s="143"/>
      <c r="O63" s="140"/>
    </row>
    <row r="64" spans="1:15" ht="14.25" customHeight="1">
      <c r="A64" s="212"/>
      <c r="B64" s="213"/>
      <c r="C64" s="214"/>
      <c r="D64" s="215"/>
      <c r="E64" s="216" t="s">
        <v>15</v>
      </c>
      <c r="F64" s="217"/>
      <c r="G64" s="218">
        <f>SUM(G66)</f>
        <v>1700</v>
      </c>
      <c r="H64" s="219"/>
      <c r="I64" s="218">
        <f>SUM(I66)</f>
        <v>1700</v>
      </c>
      <c r="J64" s="219"/>
      <c r="K64" s="218">
        <f>SUM(K66)</f>
        <v>1700</v>
      </c>
      <c r="L64" s="219"/>
      <c r="M64" s="220"/>
      <c r="N64" s="219"/>
      <c r="O64" s="220"/>
    </row>
    <row r="65" spans="1:15" ht="14.25" customHeight="1">
      <c r="A65" s="78"/>
      <c r="B65" s="70"/>
      <c r="C65" s="70">
        <v>6901</v>
      </c>
      <c r="D65" s="34"/>
      <c r="E65" s="49"/>
      <c r="F65" s="79"/>
      <c r="G65" s="80">
        <v>1700</v>
      </c>
      <c r="H65" s="53"/>
      <c r="I65" s="80">
        <f>SUM(G65:H65)</f>
        <v>1700</v>
      </c>
      <c r="J65" s="53"/>
      <c r="K65" s="80">
        <f>SUM(I65:J65)</f>
        <v>1700</v>
      </c>
      <c r="L65" s="53"/>
      <c r="M65" s="129"/>
      <c r="N65" s="53"/>
      <c r="O65" s="129"/>
    </row>
    <row r="66" spans="1:15" ht="14.25" customHeight="1" thickBot="1">
      <c r="A66" s="221"/>
      <c r="B66" s="222"/>
      <c r="C66" s="112">
        <v>6901</v>
      </c>
      <c r="D66" s="223"/>
      <c r="E66" s="224" t="s">
        <v>21</v>
      </c>
      <c r="F66" s="225"/>
      <c r="G66" s="226">
        <v>1700</v>
      </c>
      <c r="H66" s="114"/>
      <c r="I66" s="226">
        <f>SUM(G66:H66)</f>
        <v>1700</v>
      </c>
      <c r="J66" s="114"/>
      <c r="K66" s="226">
        <f>SUM(I66:J66)</f>
        <v>1700</v>
      </c>
      <c r="L66" s="227"/>
      <c r="M66" s="228"/>
      <c r="N66" s="227"/>
      <c r="O66" s="228"/>
    </row>
    <row r="67" spans="1:15" ht="16.5" thickBot="1">
      <c r="A67" s="100"/>
      <c r="B67" s="101"/>
      <c r="C67" s="101"/>
      <c r="D67" s="102"/>
      <c r="E67" s="103"/>
      <c r="F67" s="106">
        <v>0</v>
      </c>
      <c r="G67" s="106">
        <f>G26+G29+G32+G35+G39+G45+G46+G50+G54+G55+G60+G63+G66</f>
        <v>11000</v>
      </c>
      <c r="H67" s="193">
        <f>H25+H31+H38+H41+H42+H44+H53+H62</f>
        <v>31777.1</v>
      </c>
      <c r="I67" s="204">
        <f>I26+I29+I32+I35+I39+I45+I46+I50+I54+I55+I60+I63+I66</f>
        <v>42777.100000000006</v>
      </c>
      <c r="J67" s="193">
        <f>J41+J42+J43+J44+J57+J58+J59+J62</f>
        <v>0</v>
      </c>
      <c r="K67" s="204">
        <f>K26+K29+K32+K35+K39+K45+K46+K50+K54+K55+K60+K63+K66+K47</f>
        <v>42777.1</v>
      </c>
      <c r="L67" s="57"/>
      <c r="M67" s="58"/>
      <c r="N67" s="57"/>
      <c r="O67" s="58"/>
    </row>
    <row r="68" spans="1:15" ht="12.75">
      <c r="A68" s="39"/>
      <c r="B68" s="40"/>
      <c r="C68" s="40"/>
      <c r="D68" s="40"/>
      <c r="E68" s="40"/>
      <c r="F68" s="40"/>
      <c r="G68" s="59"/>
      <c r="H68" s="60"/>
      <c r="I68" s="59"/>
      <c r="J68" s="60"/>
      <c r="K68" s="59"/>
      <c r="L68" s="61"/>
      <c r="M68" s="59"/>
      <c r="N68" s="62"/>
      <c r="O68" s="62"/>
    </row>
    <row r="69" spans="1:15" ht="12.75">
      <c r="A69" s="39"/>
      <c r="B69" s="40"/>
      <c r="C69" s="40"/>
      <c r="D69" s="40"/>
      <c r="E69" s="40"/>
      <c r="F69" s="40"/>
      <c r="G69" s="59"/>
      <c r="H69" s="60"/>
      <c r="I69" s="59"/>
      <c r="J69" s="60"/>
      <c r="K69" s="59"/>
      <c r="L69" s="63"/>
      <c r="M69" s="64"/>
      <c r="N69" s="62"/>
      <c r="O69" s="62"/>
    </row>
    <row r="70" spans="1:15" s="7" customFormat="1" ht="18" customHeight="1" thickBot="1">
      <c r="A70" s="41" t="s">
        <v>8</v>
      </c>
      <c r="B70" s="41"/>
      <c r="C70" s="41"/>
      <c r="D70" s="41"/>
      <c r="E70" s="41"/>
      <c r="F70" s="41"/>
      <c r="G70" s="65"/>
      <c r="H70" s="62"/>
      <c r="I70" s="62"/>
      <c r="J70" s="62"/>
      <c r="K70" s="62"/>
      <c r="L70" s="66"/>
      <c r="M70" s="66"/>
      <c r="N70" s="65"/>
      <c r="O70" s="65"/>
    </row>
    <row r="71" spans="1:15" s="11" customFormat="1" ht="16.5" thickBot="1">
      <c r="A71" s="42" t="s">
        <v>9</v>
      </c>
      <c r="B71" s="38"/>
      <c r="C71" s="38"/>
      <c r="D71" s="157"/>
      <c r="E71" s="43"/>
      <c r="F71" s="44"/>
      <c r="G71" s="10" t="s">
        <v>10</v>
      </c>
      <c r="H71" s="206" t="s">
        <v>36</v>
      </c>
      <c r="I71" s="10" t="s">
        <v>37</v>
      </c>
      <c r="J71" s="206"/>
      <c r="K71" s="10" t="s">
        <v>37</v>
      </c>
      <c r="L71" s="9"/>
      <c r="M71" s="10"/>
      <c r="N71" s="9"/>
      <c r="O71" s="10"/>
    </row>
    <row r="72" spans="1:15" s="11" customFormat="1" ht="15">
      <c r="A72" s="195" t="s">
        <v>25</v>
      </c>
      <c r="B72" s="45"/>
      <c r="C72" s="154">
        <v>6121</v>
      </c>
      <c r="D72" s="158"/>
      <c r="E72" s="46" t="s">
        <v>83</v>
      </c>
      <c r="F72" s="165"/>
      <c r="G72" s="162">
        <f>G29+G32+G63</f>
        <v>6300</v>
      </c>
      <c r="H72" s="245">
        <f>H32+H63</f>
        <v>25003.7</v>
      </c>
      <c r="I72" s="162">
        <f>I29+I32+I63</f>
        <v>31303.7</v>
      </c>
      <c r="J72" s="245">
        <f>J63</f>
        <v>-2320</v>
      </c>
      <c r="K72" s="162">
        <f>K29+K32+K63</f>
        <v>28983.7</v>
      </c>
      <c r="L72" s="67"/>
      <c r="M72" s="173"/>
      <c r="N72" s="67"/>
      <c r="O72" s="173"/>
    </row>
    <row r="73" spans="1:15" ht="15">
      <c r="A73" s="195" t="s">
        <v>25</v>
      </c>
      <c r="B73" s="196"/>
      <c r="C73" s="197">
        <v>6351</v>
      </c>
      <c r="D73" s="198"/>
      <c r="E73" s="199" t="s">
        <v>18</v>
      </c>
      <c r="F73" s="200"/>
      <c r="G73" s="201">
        <f>G26+G35+G39+G45+G50+G54+G60</f>
        <v>3000</v>
      </c>
      <c r="H73" s="208">
        <f>H26+H39+H45</f>
        <v>835.7</v>
      </c>
      <c r="I73" s="201">
        <f>I26+I35+I39+I45+I50+I54+I60</f>
        <v>3835.7</v>
      </c>
      <c r="J73" s="208">
        <f>J45+J60</f>
        <v>413.4</v>
      </c>
      <c r="K73" s="201">
        <f>K26+K35+K39+K45+K50+K54+K60</f>
        <v>4249.1</v>
      </c>
      <c r="L73" s="203"/>
      <c r="M73" s="202"/>
      <c r="N73" s="203"/>
      <c r="O73" s="202"/>
    </row>
    <row r="74" spans="1:15" ht="15">
      <c r="A74" s="47" t="s">
        <v>25</v>
      </c>
      <c r="B74" s="48"/>
      <c r="C74" s="155">
        <v>5331</v>
      </c>
      <c r="D74" s="159"/>
      <c r="E74" s="49" t="s">
        <v>19</v>
      </c>
      <c r="F74" s="166"/>
      <c r="G74" s="163">
        <f>G46+G55</f>
        <v>0</v>
      </c>
      <c r="H74" s="207">
        <f>H46+H55</f>
        <v>5937.7</v>
      </c>
      <c r="I74" s="163">
        <f>I46+I55</f>
        <v>5937.7</v>
      </c>
      <c r="J74" s="207">
        <f>J46</f>
        <v>-587</v>
      </c>
      <c r="K74" s="163">
        <f>K46+K55</f>
        <v>5350.7</v>
      </c>
      <c r="L74" s="68"/>
      <c r="M74" s="174"/>
      <c r="N74" s="68"/>
      <c r="O74" s="174"/>
    </row>
    <row r="75" spans="1:15" ht="15">
      <c r="A75" s="47" t="s">
        <v>25</v>
      </c>
      <c r="B75" s="48"/>
      <c r="C75" s="155">
        <v>5171</v>
      </c>
      <c r="D75" s="159"/>
      <c r="E75" s="49" t="s">
        <v>88</v>
      </c>
      <c r="F75" s="166"/>
      <c r="G75" s="163">
        <v>0</v>
      </c>
      <c r="H75" s="207">
        <v>0</v>
      </c>
      <c r="I75" s="163">
        <v>0</v>
      </c>
      <c r="J75" s="207">
        <f>J43</f>
        <v>2493.6</v>
      </c>
      <c r="K75" s="163">
        <f>K47</f>
        <v>2493.6</v>
      </c>
      <c r="L75" s="68"/>
      <c r="M75" s="174"/>
      <c r="N75" s="68"/>
      <c r="O75" s="174"/>
    </row>
    <row r="76" spans="1:15" ht="15.75" thickBot="1">
      <c r="A76" s="229" t="s">
        <v>25</v>
      </c>
      <c r="B76" s="40"/>
      <c r="C76" s="182">
        <v>6901</v>
      </c>
      <c r="D76" s="183"/>
      <c r="E76" s="184" t="s">
        <v>21</v>
      </c>
      <c r="F76" s="185"/>
      <c r="G76" s="186">
        <f>G66</f>
        <v>1700</v>
      </c>
      <c r="H76" s="209">
        <v>0</v>
      </c>
      <c r="I76" s="210">
        <f>I66</f>
        <v>1700</v>
      </c>
      <c r="J76" s="209">
        <f>J66</f>
        <v>0</v>
      </c>
      <c r="K76" s="210">
        <f>K66</f>
        <v>1700</v>
      </c>
      <c r="L76" s="107"/>
      <c r="M76" s="175"/>
      <c r="N76" s="107"/>
      <c r="O76" s="175"/>
    </row>
    <row r="77" spans="1:15" ht="15.75" thickBot="1">
      <c r="A77" s="115"/>
      <c r="B77" s="116"/>
      <c r="C77" s="156"/>
      <c r="D77" s="160"/>
      <c r="E77" s="117" t="s">
        <v>16</v>
      </c>
      <c r="F77" s="156"/>
      <c r="G77" s="164">
        <f>SUM(G72:G76)</f>
        <v>11000</v>
      </c>
      <c r="H77" s="205">
        <f>SUM(H72:H76)</f>
        <v>31777.100000000002</v>
      </c>
      <c r="I77" s="176">
        <f>SUM(I72:I76)</f>
        <v>42777.1</v>
      </c>
      <c r="J77" s="205">
        <f>SUM(J72:J76)</f>
        <v>0</v>
      </c>
      <c r="K77" s="176">
        <f>SUM(K72:K76)</f>
        <v>42777.1</v>
      </c>
      <c r="L77" s="187"/>
      <c r="M77" s="176"/>
      <c r="N77" s="187"/>
      <c r="O77" s="176"/>
    </row>
    <row r="78" spans="1:15" ht="12.75">
      <c r="A78" s="17" t="s">
        <v>31</v>
      </c>
      <c r="B78" s="17"/>
      <c r="C78" s="17" t="s">
        <v>32</v>
      </c>
      <c r="D78" s="17"/>
      <c r="E78" s="17"/>
      <c r="F78" s="41" t="s">
        <v>84</v>
      </c>
      <c r="G78" s="69"/>
      <c r="H78" s="69"/>
      <c r="I78" s="69"/>
      <c r="J78" s="69"/>
      <c r="K78" s="69"/>
      <c r="L78" s="62"/>
      <c r="M78" s="62"/>
      <c r="N78" s="69"/>
      <c r="O78" s="69"/>
    </row>
    <row r="79" spans="1:15" ht="12.75">
      <c r="A79" s="17"/>
      <c r="B79" s="17"/>
      <c r="C79" s="17"/>
      <c r="D79" s="17"/>
      <c r="E79" s="17"/>
      <c r="F79" s="17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2.75">
      <c r="A80" s="108"/>
      <c r="B80" s="108"/>
      <c r="C80" s="108"/>
      <c r="D80" s="108"/>
      <c r="E80" s="108"/>
      <c r="F80" s="17"/>
      <c r="G80" s="69"/>
      <c r="H80" s="69"/>
      <c r="I80" s="69"/>
      <c r="J80" s="69"/>
      <c r="K80" s="130"/>
      <c r="L80" s="69"/>
      <c r="M80" s="69"/>
      <c r="N80" s="69"/>
      <c r="O80" s="69"/>
    </row>
    <row r="81" spans="1:15" ht="12.75">
      <c r="A81" s="17"/>
      <c r="B81" s="17"/>
      <c r="C81" s="17"/>
      <c r="D81" s="17"/>
      <c r="E81" s="17"/>
      <c r="F81" s="17"/>
      <c r="G81" s="130"/>
      <c r="H81" s="69"/>
      <c r="I81" s="69"/>
      <c r="J81" s="69"/>
      <c r="K81" s="69"/>
      <c r="L81" s="69"/>
      <c r="M81" s="69"/>
      <c r="N81" s="69"/>
      <c r="O81" s="69"/>
    </row>
    <row r="82" spans="1:15" ht="12.75">
      <c r="A82" s="17"/>
      <c r="B82" s="17"/>
      <c r="C82" s="17"/>
      <c r="D82" s="17"/>
      <c r="E82" s="17"/>
      <c r="F82" s="17"/>
      <c r="G82" s="69"/>
      <c r="H82" s="69"/>
      <c r="I82" s="69"/>
      <c r="J82" s="69"/>
      <c r="K82" s="69"/>
      <c r="L82" s="69"/>
      <c r="M82" s="69"/>
      <c r="N82" s="69"/>
      <c r="O82" s="69"/>
    </row>
    <row r="83" spans="1:15" ht="12.75">
      <c r="A83" s="17"/>
      <c r="B83" s="17"/>
      <c r="C83" s="17"/>
      <c r="D83" s="17"/>
      <c r="E83" s="17"/>
      <c r="F83" s="17"/>
      <c r="G83" s="69"/>
      <c r="H83" s="69"/>
      <c r="I83" s="69"/>
      <c r="J83" s="69"/>
      <c r="K83" s="69"/>
      <c r="L83" s="69"/>
      <c r="M83" s="69"/>
      <c r="N83" s="69"/>
      <c r="O83" s="69"/>
    </row>
    <row r="84" spans="1:15" ht="12.75">
      <c r="A84" s="17"/>
      <c r="B84" s="17"/>
      <c r="C84" s="17"/>
      <c r="D84" s="17"/>
      <c r="E84" s="17"/>
      <c r="F84" s="17"/>
      <c r="G84" s="69"/>
      <c r="H84" s="69"/>
      <c r="I84" s="130"/>
      <c r="J84" s="69"/>
      <c r="K84" s="69"/>
      <c r="L84" s="69"/>
      <c r="M84" s="69"/>
      <c r="N84" s="69"/>
      <c r="O84" s="69"/>
    </row>
    <row r="85" spans="1:15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2.75">
      <c r="A87" s="17"/>
      <c r="B87" s="17"/>
      <c r="C87" s="17"/>
      <c r="D87" s="17"/>
      <c r="E87" s="17"/>
      <c r="F87" s="17"/>
      <c r="G87" s="20"/>
      <c r="H87" s="17"/>
      <c r="I87" s="17"/>
      <c r="J87" s="17"/>
      <c r="K87" s="17"/>
      <c r="L87" s="17"/>
      <c r="M87" s="17"/>
      <c r="N87" s="17"/>
      <c r="O87" s="17"/>
    </row>
    <row r="88" spans="1:15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</sheetData>
  <sheetProtection/>
  <mergeCells count="2">
    <mergeCell ref="L22:O22"/>
    <mergeCell ref="H22:K2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2012-02-28T08:46:06Z</cp:lastPrinted>
  <dcterms:created xsi:type="dcterms:W3CDTF">2007-01-11T11:12:55Z</dcterms:created>
  <dcterms:modified xsi:type="dcterms:W3CDTF">2012-02-28T10:19:00Z</dcterms:modified>
  <cp:category/>
  <cp:version/>
  <cp:contentType/>
  <cp:contentStatus/>
</cp:coreProperties>
</file>